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66925"/>
  <mc:AlternateContent xmlns:mc="http://schemas.openxmlformats.org/markup-compatibility/2006">
    <mc:Choice Requires="x15">
      <x15ac:absPath xmlns:x15ac="http://schemas.microsoft.com/office/spreadsheetml/2010/11/ac" url="C:\Users\57300\OneDrive - Agencia Nacional De Tierras - ANT (1)\Escritorio\ANT\INFORMES\Informe PQRS- II Sem 2021\"/>
    </mc:Choice>
  </mc:AlternateContent>
  <xr:revisionPtr revIDLastSave="0" documentId="13_ncr:1_{75648AC6-6E35-4273-AFE5-07988FE6F570}" xr6:coauthVersionLast="47" xr6:coauthVersionMax="47" xr10:uidLastSave="{00000000-0000-0000-0000-000000000000}"/>
  <bookViews>
    <workbookView xWindow="-120" yWindow="-120" windowWidth="20730" windowHeight="11160" xr2:uid="{00000000-000D-0000-FFFF-FFFF00000000}"/>
  </bookViews>
  <sheets>
    <sheet name="Hoja1" sheetId="1" r:id="rId1"/>
    <sheet name="Hoja2" sheetId="2" r:id="rId2"/>
  </sheet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9" i="1" l="1"/>
  <c r="I68" i="1"/>
  <c r="I67" i="1"/>
  <c r="I64" i="1"/>
  <c r="I63" i="1"/>
  <c r="I61" i="1"/>
  <c r="I60" i="1"/>
  <c r="I59" i="1"/>
  <c r="I58" i="1"/>
  <c r="I56" i="1"/>
  <c r="I52" i="1" l="1"/>
  <c r="I50" i="1"/>
  <c r="I49" i="1"/>
  <c r="I46" i="1"/>
  <c r="I44" i="1"/>
  <c r="I43" i="1"/>
  <c r="I41" i="1"/>
  <c r="I39" i="1" l="1"/>
  <c r="I38" i="1"/>
  <c r="I37" i="1"/>
  <c r="I36" i="1" l="1"/>
  <c r="I35" i="1"/>
  <c r="I34" i="1"/>
  <c r="I33" i="1"/>
  <c r="I32" i="1"/>
  <c r="I31" i="1"/>
  <c r="I30" i="1"/>
  <c r="I29" i="1"/>
  <c r="I27" i="1"/>
  <c r="I26" i="1"/>
  <c r="I25" i="1"/>
  <c r="I24" i="1"/>
  <c r="I23" i="1"/>
  <c r="I20" i="1"/>
  <c r="I19" i="1"/>
  <c r="I17" i="1"/>
  <c r="I16" i="1"/>
  <c r="I15" i="1"/>
  <c r="I14" i="1"/>
  <c r="I13" i="1"/>
  <c r="I12" i="1" l="1"/>
  <c r="I11" i="1"/>
  <c r="I10" i="1"/>
  <c r="I8" i="1"/>
  <c r="I7" i="1"/>
  <c r="I3" i="1"/>
  <c r="I6" i="1"/>
  <c r="I4" i="1" l="1"/>
</calcChain>
</file>

<file path=xl/sharedStrings.xml><?xml version="1.0" encoding="utf-8"?>
<sst xmlns="http://schemas.openxmlformats.org/spreadsheetml/2006/main" count="926" uniqueCount="265">
  <si>
    <t xml:space="preserve">ITEM </t>
  </si>
  <si>
    <t>RADICADO DE ENTRADA</t>
  </si>
  <si>
    <t>FECHA DE RADICADO</t>
  </si>
  <si>
    <t xml:space="preserve">REMITENTE </t>
  </si>
  <si>
    <t>TIPO DE DOCUMENTO ACTUAL</t>
  </si>
  <si>
    <t xml:space="preserve">DEPENDENCIA ACTUAL </t>
  </si>
  <si>
    <t xml:space="preserve">FORMA DE ENVIO </t>
  </si>
  <si>
    <t>TIEMPO DE RESPUESTA (DIAS)</t>
  </si>
  <si>
    <t xml:space="preserve">VINCULACION A EXPEDIENTE DIGITAL PETICIONES </t>
  </si>
  <si>
    <t>EFICACIA</t>
  </si>
  <si>
    <t xml:space="preserve">CALIDAD DE LA RESPUESTA </t>
  </si>
  <si>
    <t xml:space="preserve">SOPORTE DE ENVIO RESPUESTA </t>
  </si>
  <si>
    <t xml:space="preserve">FECHA DE ENVIO DE LA GUIA </t>
  </si>
  <si>
    <t xml:space="preserve">FECHA DE ENTREGA AL PETICIONARIO </t>
  </si>
  <si>
    <t xml:space="preserve">OBSERVACIONES </t>
  </si>
  <si>
    <t>220 - SUBDIRECCION DE SISTEMAS DE INFORMACION DE TIERRAS</t>
  </si>
  <si>
    <t>No</t>
  </si>
  <si>
    <t>Correcto</t>
  </si>
  <si>
    <t>Incorrecto</t>
  </si>
  <si>
    <t>Si</t>
  </si>
  <si>
    <t>RADICADO DE SALIDA PARA VERIFICACION DEL CERTIFICADO DE ENVIO</t>
  </si>
  <si>
    <t>Correo Electronico 472</t>
  </si>
  <si>
    <t>510 - SUBDIRECCION DE ASUNTOS ETNICOS</t>
  </si>
  <si>
    <t>RESPUESTA EN TERMINO</t>
  </si>
  <si>
    <t>MEDIO DE RECEPCION 2</t>
  </si>
  <si>
    <t>Solicitud</t>
  </si>
  <si>
    <t>100 - DIRECCION GENERAL</t>
  </si>
  <si>
    <t>JUAN CARLOS PEREZ</t>
  </si>
  <si>
    <t>Peticion</t>
  </si>
  <si>
    <t>Certificado de Comunicación Electronica E58363142-S</t>
  </si>
  <si>
    <t>Correo electronico</t>
  </si>
  <si>
    <t>DIRECCION DE POLITICA DE DROGAS Y ACTIVIDADES RELACIONADAS</t>
  </si>
  <si>
    <t>N/A</t>
  </si>
  <si>
    <t>SILVIA IBARRA CASTILLO</t>
  </si>
  <si>
    <t>101 - DIRECCION GENERAL</t>
  </si>
  <si>
    <t>Certificado de Comunicación Electronica E55307565-S</t>
  </si>
  <si>
    <t>20211001123251-</t>
  </si>
  <si>
    <t xml:space="preserve">TIPO DOCUMENTAL </t>
  </si>
  <si>
    <t>PEDRO ANTONIO TORO</t>
  </si>
  <si>
    <t xml:space="preserve">Respuesta derecho de peticion </t>
  </si>
  <si>
    <t>Peticion entre autoridades</t>
  </si>
  <si>
    <t>Certificado de Comunicación Electronica E52002766-S</t>
  </si>
  <si>
    <t>20212200882791-</t>
  </si>
  <si>
    <t>GUSTAVO ADOLFO VARGAS AGUDELO</t>
  </si>
  <si>
    <t xml:space="preserve">Peticion </t>
  </si>
  <si>
    <t>760 - UGT POPAYAN</t>
  </si>
  <si>
    <t>Certificado de Comunicación Electronica E59126519-S</t>
  </si>
  <si>
    <t>RITO BLANCO QUINONEZ</t>
  </si>
  <si>
    <t>770 - UGT SANTA MARTA</t>
  </si>
  <si>
    <t>Certificado de Comunicación Electronica E54505745-S</t>
  </si>
  <si>
    <t>ALEJANDRA CARRILLO CALDERON</t>
  </si>
  <si>
    <t>780 - UGT VILLAVICENCIO</t>
  </si>
  <si>
    <t>20207801291241-</t>
  </si>
  <si>
    <t>ISIDRO CARIBANA</t>
  </si>
  <si>
    <t>20215101120351-</t>
  </si>
  <si>
    <t>Certificado de Comunicación Electronica E55190500-S</t>
  </si>
  <si>
    <t>XIMENA CAMACHO CUBILLOS</t>
  </si>
  <si>
    <t>610 - SUBDIRECCION DE TALENTO HUMANO</t>
  </si>
  <si>
    <t>Certificado de Comunicación Electronica E52493588-S</t>
  </si>
  <si>
    <t>KATERYNE BUENO LOZANO</t>
  </si>
  <si>
    <t>611 - SUBDIRECCION DE TALENTO HUMANO</t>
  </si>
  <si>
    <t>Certificado de Comunicación Electronica E52493696-S</t>
  </si>
  <si>
    <t>CARLOS ALBERTO PARRADO CASAS</t>
  </si>
  <si>
    <t>103 - OFICINA JURIDICA</t>
  </si>
  <si>
    <t>Certificado de Comunicación Electronica E54259790-S</t>
  </si>
  <si>
    <t>ROSAURA HEREDIA DE GAHONA</t>
  </si>
  <si>
    <t>104 - OFICINA JURIDICA</t>
  </si>
  <si>
    <t>Certificado de Comunicación Electronica E57947809-S</t>
  </si>
  <si>
    <t>FISCALIA SILVIA ELENA CALVO CHAMORRO</t>
  </si>
  <si>
    <t>104 - OFICINA DEL INSPECTOR DE LA GESTION DE TIERRAS</t>
  </si>
  <si>
    <t>Peticiones entre autoridades</t>
  </si>
  <si>
    <t>Certificado de Comunicación Electronica E53907149-S</t>
  </si>
  <si>
    <t>ANA MILENA QUIROGA TONCON</t>
  </si>
  <si>
    <t>Certificado de Comunicación Electronica E61220782-S</t>
  </si>
  <si>
    <t>JOSEANIBAL MEJIA GOMEZ</t>
  </si>
  <si>
    <t>Certificado de Comunicación Electronica E65428405-S</t>
  </si>
  <si>
    <t>MARIA ERNESTINA ZAPATA</t>
  </si>
  <si>
    <t>No registra</t>
  </si>
  <si>
    <t>Correcta</t>
  </si>
  <si>
    <t>EDUVIN GUTIERREZ JUMENEZ</t>
  </si>
  <si>
    <t>Certificado de Comunicación Electronica E64251742-S</t>
  </si>
  <si>
    <t>JUZGADO 46 CIVIL CIRCUITO BOGOTA</t>
  </si>
  <si>
    <t>310 - SUBDIRECCION DE SEGURIDAD JURIDICA</t>
  </si>
  <si>
    <t>Certificado de Comunicación Electronica E57893989-S</t>
  </si>
  <si>
    <t>JUZGADO 01 PROMISCUO MUNICIPAL NOBSA</t>
  </si>
  <si>
    <t>311 - SUBDIRECCION DE SEGURIDAD JURIDICA</t>
  </si>
  <si>
    <t xml:space="preserve">No registra </t>
  </si>
  <si>
    <t>ROSALBA VASQUEZ GARCIA</t>
  </si>
  <si>
    <t>400 - DIRECCION DE ACCESO A TIERRAS</t>
  </si>
  <si>
    <t>ESPERANZA CARRENO ORDUZ</t>
  </si>
  <si>
    <t>Peticion de informacion</t>
  </si>
  <si>
    <t>300 - DIRECCION DE GESTION JURIDICA DE TIERRAS</t>
  </si>
  <si>
    <t>Certificado de Comunicación Electronica E57331315-S</t>
  </si>
  <si>
    <t>NATHALIA FRANCS BARRERA</t>
  </si>
  <si>
    <t>Certificado de Comunicación Electronica E62590804-S</t>
  </si>
  <si>
    <t>GUILLERMO ALBERTO CORONEL SOLARTE</t>
  </si>
  <si>
    <t>Certificado de Comunicación Electronica E61606173-S</t>
  </si>
  <si>
    <t>EDGAR E YANEZ ANGARITA</t>
  </si>
  <si>
    <t>430 - SUBDIRECCION DE ADMINISTRACION DE TIERRAS DE LA NACION</t>
  </si>
  <si>
    <t>Certificado de Comunicación Electronica E60636414-S</t>
  </si>
  <si>
    <t>LUIS ANGEL PUSHAINA</t>
  </si>
  <si>
    <t>Certificado de Comunicación Electronica E58102075-S</t>
  </si>
  <si>
    <t xml:space="preserve">LILIANA FERNANDA MORENO RIVEROS  </t>
  </si>
  <si>
    <t>620 - SUBDIRECCION ADMINISTRATIVA Y FINANCIERA</t>
  </si>
  <si>
    <t>20216201316971-</t>
  </si>
  <si>
    <t>Fisico</t>
  </si>
  <si>
    <t>Derecho de peticion</t>
  </si>
  <si>
    <t>RA340749529CO</t>
  </si>
  <si>
    <t>CONTACTENOS ANM</t>
  </si>
  <si>
    <t>Certificado de Comunicación Electronica E56838116-S</t>
  </si>
  <si>
    <t>Sin registro</t>
  </si>
  <si>
    <t>DANIEL PALACIOS  MARTINEZ</t>
  </si>
  <si>
    <t>20211001301391-</t>
  </si>
  <si>
    <t>Certificado de Comunicación Electronica E58906344-S</t>
  </si>
  <si>
    <t xml:space="preserve">ALFONSO TRUJILLO LOBO  </t>
  </si>
  <si>
    <t>A la mano</t>
  </si>
  <si>
    <t>Certificado de Comunicación Electronica E58368349-S</t>
  </si>
  <si>
    <t xml:space="preserve">JULIANA ALVAREZ ORDONEZ  </t>
  </si>
  <si>
    <t>420 - SUBDIRECCION DE ACCESO A TIERRAS POR DEMANDA Y DESCONGESTION</t>
  </si>
  <si>
    <t>Certificado de Comunicación Electronica E59366800-S</t>
  </si>
  <si>
    <t>NO se logró detectar</t>
  </si>
  <si>
    <t xml:space="preserve">SILVIO ALVAREZ ALMENAREZ  </t>
  </si>
  <si>
    <t>320 - SUBDIRECCION DE PROCESOS AGRARIOS Y GESTION JURIDICA</t>
  </si>
  <si>
    <t>Queja</t>
  </si>
  <si>
    <t>Certificado de Comunicación Electronica E63883298-S</t>
  </si>
  <si>
    <t xml:space="preserve">SANTIAGO BERDELLA BERDELLA  </t>
  </si>
  <si>
    <t>20213201761791-</t>
  </si>
  <si>
    <t>Certificado de Comunicación Electronica E65335391-S</t>
  </si>
  <si>
    <t xml:space="preserve">ELIZABETH PEREZ FONTECHA  </t>
  </si>
  <si>
    <t>Certificado de Comunicación Electronica E58374775-S</t>
  </si>
  <si>
    <t xml:space="preserve">MEHIBYS ESTHER HERNANDEZ MARZAL  </t>
  </si>
  <si>
    <t>Certificado de Comunicación Electronica E59463100-S</t>
  </si>
  <si>
    <t>MIGUEL ANGEL FUENTES RIPOLL</t>
  </si>
  <si>
    <t xml:space="preserve">	RA341263305CO</t>
  </si>
  <si>
    <t>Correo Certificado</t>
  </si>
  <si>
    <t>Solicitud de documentos</t>
  </si>
  <si>
    <t xml:space="preserve">UNIDAD ADMINISTRATIVA ESPECIAL DE GESTION DE RESTITUCION DE TIERRAS DESPOJADAS CUCUTA - NORTE DE SAN UNIDAD ADMINISTRATIVA ESPECIAL DE GESTION DE RESTI </t>
  </si>
  <si>
    <t xml:space="preserve">Solicitud de informacion </t>
  </si>
  <si>
    <t>Certificado de Comunicación Electronica E58483161-S</t>
  </si>
  <si>
    <t>CARMEN CECILIA RINCON CASTELLANOS</t>
  </si>
  <si>
    <t>Certificado de Comunicación Electronica E58185753-S</t>
  </si>
  <si>
    <t xml:space="preserve">UNIDAD ADMINISTRATIVA ESPECIAL DE GESTION DE RESTITUCION DE TIERRAS DESPOJADAS - META VILLAVICENCIO  </t>
  </si>
  <si>
    <t>VERIFICACION RADICADO DE ENTRADA</t>
  </si>
  <si>
    <t>VERIFICACION RADICADO DE SALIDA</t>
  </si>
  <si>
    <t>INFORMACION INICIAL</t>
  </si>
  <si>
    <t>EDWIN SERAFIN LOPEZ ALVARADO</t>
  </si>
  <si>
    <t xml:space="preserve">peticion </t>
  </si>
  <si>
    <t>Certificado de Comunicación Electronica E65101865-S</t>
  </si>
  <si>
    <t xml:space="preserve">OFICINA DE REGISTRO DE INSTRUMENTOS PÚBLICOS LA DORADA OFICINA DE REGISTRO DE INSTRUMENTOS PÚBLICOS LA D </t>
  </si>
  <si>
    <t>No aplica</t>
  </si>
  <si>
    <t xml:space="preserve">INGICAT  - BARRANCABERMEJA INGICAT  - BARRANCABERMEJA </t>
  </si>
  <si>
    <t>Certificado de Comunicación Electronica E59367373-S</t>
  </si>
  <si>
    <t>GERARDO ESTEFAN MESA SANCHEZ</t>
  </si>
  <si>
    <t>Certificado de Comunicación Electronica E61412229-S</t>
  </si>
  <si>
    <t>REINER ESNEIDER ECHAVARRIA BASTIDAS</t>
  </si>
  <si>
    <t>NO</t>
  </si>
  <si>
    <t xml:space="preserve">CONSEJOCOMUNITARIO MANUEL ZAPATA OLIVELLA  </t>
  </si>
  <si>
    <t>Certificado de Comunicación Electronica E64352942-S</t>
  </si>
  <si>
    <t xml:space="preserve">SANDRA PATRICIA OYOLA  </t>
  </si>
  <si>
    <t>ETELVINA MORENO JIMENEZ</t>
  </si>
  <si>
    <t xml:space="preserve">GERMAN FONSECA BARRERA  </t>
  </si>
  <si>
    <t>Certificado de Comunicación Electronica E61222898-S</t>
  </si>
  <si>
    <t xml:space="preserve">JUZGADO UNICO PROMISCUO MUNICIPAL  </t>
  </si>
  <si>
    <t>Certificado de Comunicación Electronica E64708062-S</t>
  </si>
  <si>
    <t xml:space="preserve">RAMON MORALES GONZALEZ  </t>
  </si>
  <si>
    <t xml:space="preserve">Peticion de informacion </t>
  </si>
  <si>
    <t>LUZ ELENA DIAZ CAMPOS</t>
  </si>
  <si>
    <t>Certificado de Comunicación Electronica E63001212-S</t>
  </si>
  <si>
    <t>ANGEL D BARY TARAZONA AYALA</t>
  </si>
  <si>
    <t xml:space="preserve">JOSE QUIROGA MARTINEZ  </t>
  </si>
  <si>
    <t>NILSO MOSQUERA NIETO</t>
  </si>
  <si>
    <t>RA350241886CO</t>
  </si>
  <si>
    <t>Correo certificado</t>
  </si>
  <si>
    <t xml:space="preserve">MARCO ANTONIO CORREA GARCIA  </t>
  </si>
  <si>
    <t>Certificado de Comunicación Electronica E64251496-S</t>
  </si>
  <si>
    <t>NEYS SALCEDO HERRERA</t>
  </si>
  <si>
    <t xml:space="preserve">JOSE GABRIEL GOMEZ ARRIETA  </t>
  </si>
  <si>
    <t>Certificado de Comunicación Electronica E65534145-S</t>
  </si>
  <si>
    <t>HECTOR ORLANDO MAHECHA CIFUENTES</t>
  </si>
  <si>
    <t>Certificado de Comunicación Electronica E62855234-S</t>
  </si>
  <si>
    <t>PABLO ENRIQUE RODRIGUEZ JIMENEZ</t>
  </si>
  <si>
    <t>Certificado de Comunicación Electronica E64027132-S</t>
  </si>
  <si>
    <t xml:space="preserve">SERVICIO AL CIUDADANO  </t>
  </si>
  <si>
    <t>Certificado de Comunicación Electronica E63013321-S</t>
  </si>
  <si>
    <t>ANTONIO OLIVEROS PINZON</t>
  </si>
  <si>
    <t xml:space="preserve">JULIO ALBERTO TARAZONA NAVAS  </t>
  </si>
  <si>
    <t>Certificado de Comunicación Electronica E64498825-S</t>
  </si>
  <si>
    <t>si</t>
  </si>
  <si>
    <t xml:space="preserve">ELIECER TINJACA SANABRIA  </t>
  </si>
  <si>
    <t>Certificado de Comunicación Electronica E60376364-S</t>
  </si>
  <si>
    <t>DARIO JOSE VILLABA POVEDA</t>
  </si>
  <si>
    <t xml:space="preserve">CORPORACION CDA GUAVIARE  </t>
  </si>
  <si>
    <t>20214201768931-</t>
  </si>
  <si>
    <t xml:space="preserve">Realizada la verificacion de la muestra se oobserva que con radicado 20214201768931-fue proyectada respuesta a la solicitud, solicitando la ampliacion de la informacion, sin embargo, no se encuentra constancia de la remision, no hay guia que acredite que fue enviado y recibido. Adicional a lo anterior, la solicitud fue radicada en octubre y a la fecha ya transcurrio en exceso el termino dispuesto para dar respuesta. </t>
  </si>
  <si>
    <t>GONZALO GUTIERREZ COTAMO</t>
  </si>
  <si>
    <t>RA331725379CO</t>
  </si>
  <si>
    <t>LIZETH CAROLINA GARCIA LOMANTO</t>
  </si>
  <si>
    <t>Certificado de Comunicación Electronica E59368688-S</t>
  </si>
  <si>
    <t xml:space="preserve">ELVIDA GUTIERREZ MANCERA  </t>
  </si>
  <si>
    <t>RA346286339CO</t>
  </si>
  <si>
    <t xml:space="preserve">El tipo documental correcto es "peticion de documentos", sin embargo, la peticion fue atendida dentro de los terminos previstos en el Decreto 491/2021. </t>
  </si>
  <si>
    <t xml:space="preserve">ALFREDO IGNACIO TORRES </t>
  </si>
  <si>
    <t>Fisica</t>
  </si>
  <si>
    <t>20216200023624-</t>
  </si>
  <si>
    <t>20216201067321-</t>
  </si>
  <si>
    <t>Se realiza verificcaion de la muestra encontrando que la peticion fue resuelta y notificada al ciudadano dentro de los terminos señalados por el Decreto 491/2020.</t>
  </si>
  <si>
    <t>Se realiza verificacion de la muestra. El tipo documental es correcto para el radicado. La respuesta fue presentada dando respuesta a la peticion del ciudadano pero por fuera de los termios previstos en el Decreto 491/2020.</t>
  </si>
  <si>
    <t xml:space="preserve">Se realiza verificacion de la muestra, observandose que se trata de una Citación dirigida a la Directora Myriam Martinez, para la Segunda Sesión de la Mesa Técnica Intersectorial de Vulnerabilidades Territoriales que no requeria respuesta. </t>
  </si>
  <si>
    <t xml:space="preserve">Se realiza verificacion de la muestra, encontrandose que fue remitida respuesta al ciudadano, atendiendo los motivos de la solicitud y dentro de los terminos señalados en el Decreto 491/2020. </t>
  </si>
  <si>
    <t xml:space="preserve">Se realiza verificacion de la muestra encontrando que la respuesta a la peticion se produjo de forma extemporanea, excediendo los terminos referidos en la norma para ello. Es de anotar que para atender la peticion del ciudadano se realizó un traslado de competencia de la solicitud que tambien excedio los tiempos de remision. </t>
  </si>
  <si>
    <t xml:space="preserve">Se realiza verificacion de la muestra observando que la peticion fue contestada dentro de los 30 dias siguientes tal como lo dispone en Decreto 491/2020; Se observa ademas que la solicitud feu resulta según lo solicitado. </t>
  </si>
  <si>
    <t xml:space="preserve">Se realiza verificacion de la muestra. El tipo documental asignado correcto es "Respuesta a derecho de peticion", toda vez que el documento se refiere a la Respuesta otorgada por la Alcaldia de Puerto Carreño a solicitud previa realizada por la ANT. De otra parte mencionar que el radicado no requiere respuesta. </t>
  </si>
  <si>
    <t xml:space="preserve">Se realiza verificacion de la muestra. La peticion fue atendida respondiendo los puntos solicitados por el ciudadano y dentro de los tiempos señalados en el Decreto 491/2020. </t>
  </si>
  <si>
    <t xml:space="preserve">Se realiza verificacion de la muestra. El tipo documental asignado es incorrecto, ya que se trata de la remision de notificacion judicial, sin embargo, pese a que la respuesta no era requerida, la Dependencia emitio respuesta al ciudadano dentro de los tiempos previstos en la norma para una peticion. </t>
  </si>
  <si>
    <t xml:space="preserve">Se realiza verificacion de la muestra. La Entidad profirió respuesta a cada uno de los puntos solicitados por el ciudadano, sin embargo, la respuesta dfue proferida fuera de los terminos previstos en el Decreto 491/2020 que para el efceto son 30 dias. </t>
  </si>
  <si>
    <t xml:space="preserve">Se realiza verificacion de la muestra. Se observa que se trata de una peticion entre autoridades en la que se solicitoampliacion de informacion para emitir respuesta; se observa que dicha solicitud fue realizada dentro de los 10 dias siguientes a la solicitud en cumplimeinto de lo previsto en la Ley 1755 de 2015. </t>
  </si>
  <si>
    <t xml:space="preserve">Se realiza verificacion de la muestra. Se observa que se trata de una peticion entre autoridades para lo cual la Ley 1755/2015 dispone el termino de 10 dias, sin embargo, la Entidad emite respuesta por fuera de dicho termino, sin que se observe en el expediente virtual constancia de solicitud de ampliacion de tiempo. </t>
  </si>
  <si>
    <t xml:space="preserve">Se realiza verificacion de la muestra. Se observa que la peticion fue resulta conforme a la solicitud del ciudadano pero excediendo el termino de 30 dias señalado en el Decreto 491/2020. </t>
  </si>
  <si>
    <t xml:space="preserve">Se realiza verificacion de la muestra. Se observa que la peticion fue radicada el 20/08/2021 sin q a la fecha de verificacion se observe respuesta. En el historico se registra la anotacion: "SE REASIGNA PARA TRAMITE PERTINENTE EN LOS TIEMPOS ESTABLECIDOS DESDE LA CARPETA COMPARTIDA" desde el 23/08/2021. Es del caso mencionar que a la fecha se encuentran vencidos en exceso los 30 dias que dispone el Decreto 491/2020 para emitir respuesta, razon por la cual, se sugiere a la Dependencia emitir respuesta en cumplimiento de la norma y del mandato constitucional segun el cual toda persona tiene el derecho de presentar peticiones respetuosas y obtener una respuesta.  </t>
  </si>
  <si>
    <t xml:space="preserve">Se realiza verificacion de la muestra. La Depedencia atendió la solicitud del ciudadano pero excediendo el termino de 30 dias dispuesto por el Decreto 491/2020, sin que se observe en el expediente constancia de solicitud de ampliacion del termino para emitir respuesta. </t>
  </si>
  <si>
    <t xml:space="preserve">Se realiza verificacion de la muestra. La Dependencia dio efectiva respuesta al oficio remitido por el Juzgado, sin embargo, al encontrarse tipificado como una Peticion entre Autoridades, debia emitirse respuesta dentro de 10 dias y no en 33 como efectivamente ocurrio, es decir, se diorespuesta pero por fuera de los tiempos definidos en la norma. </t>
  </si>
  <si>
    <t xml:space="preserve">Se realiza verificacion de la muestra. Se observa que con radicado N° 20213101285131 fue emitida respuesta al oficio del juzgado, sin embargo, no se observa constancia de remision; en ese orden de ideas, se observa que no se cumplio con los terminos previstos en el Decreto 491/2020. </t>
  </si>
  <si>
    <t xml:space="preserve">Se realiza verificacion de la muestra. Se observa que la peticion fue radicada en fecha 26/08/2021, sin que a la fecha se observa que se haya emitido respuesta. En el historico se observa como ultima anotacion: "	REVISIÓN Y TRÁMITE". Es del caso anotar que ya ha transcurrido el termino de 30 dias dispuesto por el Decreto 491/2020 para atender las peticiones. </t>
  </si>
  <si>
    <t xml:space="preserve">Se realiza verificacion de la muestra. El tipo documental correcto para el radicado es "peticion", sin embargo, fue resuelto según lo solicitado por el ciudadano y dentro del termino de 30 dias previsto por el Decreto 491/2020. </t>
  </si>
  <si>
    <t xml:space="preserve">Se realiza verificacion de la muestra. El radicado fue tramitado atendiendo los puntos de la solicitud, sin embargo, para las peticiones entre autoridades el Decreto 491/2020 señala el termino de 10 dias, y en el presente asunto excedio dicho termino.- </t>
  </si>
  <si>
    <t>Se realiza verificcaion de la muestra encontrando que la peticion fue resuelta en atencion a lo solicitado por el ciudadano, pero proferida y notificada al ciudadano por fuera de los terminos señalados por el Decreto 491/2020.</t>
  </si>
  <si>
    <t xml:space="preserve">Se realiza verificacion de la muestra encontrando que se trata de una peticion de informacion que fue tramitada con calidad dentro de los terminos señalados en la norma. </t>
  </si>
  <si>
    <t>Se realiza verificacion de la muestra. El tipo documental correcto para el radicado es "peticion de documentos". Pese a que se observa respuesta a traves de radicado 20216201316971- el cual fue remitido en correo fisico y devuelto por la empresa de mensajeria, sin embargo, no se registra constancia de una nueva remision y constancia de recibido pese a que ya transcurrio en exceso el termino de 20 dias que para el efecto señala el Decreto 491/2020.</t>
  </si>
  <si>
    <t xml:space="preserve">Se realiza verificacion de la muestra. El radicado fue atendido dentro del termino dispuesto por la norma, 10 dias. </t>
  </si>
  <si>
    <t xml:space="preserve">Se realiza verificacion de la muestra. Se observa que la peticion fue resulta atendiendo los puntos solicitados, sin embargo, se profirio de manera extemporanea. </t>
  </si>
  <si>
    <t xml:space="preserve">Se realiza verificacion de la muestra. El radico obedece a la notificacion de un proceso judicial, razon por la cual el tipo asignado es incorrecto; sin embargo, se profirió una respuesta al ciudadano de una manera oportuna. </t>
  </si>
  <si>
    <t>Se realiza verificacion de la muestra. El tipo documental correcto es "solicitud de documentos", sin embargo, pese a encontrarse error en la tipificacion, la respuesta fue proferida a satisfaccion del usuario y dentro de los plazos señalados por el Decreto 491/2020.</t>
  </si>
  <si>
    <t xml:space="preserve">Se realiza verificacion de la muestra. El tipo documental correcto es "Peticion", la ANT emitio una respuesta pero fuera de los terminos previstos en la norma. </t>
  </si>
  <si>
    <t xml:space="preserve">Se realiza verificacion de la muestra. Se observa que la Dependencia emitio respuesta al ciudadano dentro de los terminos dispuestos para el efecto, que para elcaso en mencion son 30 dias. </t>
  </si>
  <si>
    <t xml:space="preserve"> Se realiza verificacion de la muestra. La peticion fue atendida respondiendo los puntos solicitados por el ciudadano y dentro de los tiempos señalados en el Decreto 491/2020. </t>
  </si>
  <si>
    <t xml:space="preserve">Se realiza verificacion de la muestra. Se observa que la solicitud fue resuelta a satisfaccion del usuario y dentro de los 20 dias que dispone el Decreto 491/2021 para el efecto. </t>
  </si>
  <si>
    <t xml:space="preserve">Se realiza verificacion de la muestra. El tipo documental correcto para el raicado el "peticion de documentos", sin embargo, la respuesta fue proferida dentro de los tiempos previstos en el Decreto 491/2020. </t>
  </si>
  <si>
    <t xml:space="preserve">Se realiza verificacion de la muestra y no se observa que se haya dado tramite a la solicitud del ciudadano. En el historico se reporta como anotacion "PARA TRAMITAR- PARA TRAMITE DE CORRESPONDENCIA" sin embargo, a la fecha ya ha transcurrido en el exceso el termino previsto por el Decreto 491/2020 para dar respuesta que son 30.  </t>
  </si>
  <si>
    <t xml:space="preserve">Se realiza verificacion de la muestra. Se observa que la peticion fue contestada al ciudadano pero excediendo el termino de 30 dias dispuesto por el Decreto 491 de 2020. </t>
  </si>
  <si>
    <t xml:space="preserve">Se realiza verificacion de la muestra. Se observa que el radicado corresponde a la respuesta de la Oficina de Intrumentos Publicos sobre el registro de un tramite,m razon por la cual, dicho radicado no requiere respuesta. </t>
  </si>
  <si>
    <t xml:space="preserve">Se realiza verificacion de la muestra. Se observa que la peticion fue resuelta dentro de los terminos señalados para el efecto, que de acuerdo al Decreto 491/2020 son 20 dias. </t>
  </si>
  <si>
    <t xml:space="preserve">Se realiza verificacion de la muestra. Se observa que se realizaron solicitud de aclaracion y ampliacion de la documentacion, sin embargo, se realizó por fuera de los terminos señalados en la norma, donde se indica que cuando las peticiones se presenten de forma incompleta, se requerira al peticionario dentro de los 10 dias siguientes a la radicacion, y para el caso en menion se observa que transcurrio en exceso dicho termino. </t>
  </si>
  <si>
    <t xml:space="preserve">Se realiza verificacion de la muestra y no se observa respuesta a la misma. En el historico se encuentra como ultima anotacion "PARA PROYECTAR PETICIÓN", lo que indica que no ha sido proferida respuesta pese a que ya trascurrió en exceso el termino de 10 dias previsto para el efecto. </t>
  </si>
  <si>
    <t xml:space="preserve">Se realiza verificacion de la muestra y se observa que la solicitud no pudo ser resuelta porque se requeria ampliar la informacion, para dicho termino la norma preve que debe requerirse alpeticionario dentro de los 10 dias siguientes a la fecha de radicacion, sin embargo, para el presente asunto, se observa que el requerimiento fue realizado pasados 38 dias, es decir, de forma extemporanea. </t>
  </si>
  <si>
    <t xml:space="preserve">Se realiza verificacion de la muestra observando que con radicado N° 20222200012761 fue proferida respuesta al ciuudadano, sin embargo, no se observa constancia del envio de la misma al peticionario pese a que que ya transcurrieron los 30 dias dispuestos por el Decreto 491/2020 para atender las peticiones. </t>
  </si>
  <si>
    <t xml:space="preserve">Se realiza verificacion de la muestra observando q a la fecha no se ha dado respuesta al ciudadano. Adicionalmente se observa que, al parecer, se trata de la segunda solicitud realizada por el mismo ciudadano. Frente al caso mencionar que todo ciudadano tiene derecho a presentar peticiones respetuosas ante las autoridades y a obtener una respuesta dentro de los terminos señalados en la norma y para el presente asunto ya transcurrio en exceso el termino sin que se haya proferido respuesta. </t>
  </si>
  <si>
    <t>Se realiza verificacion en la muestra. El tipo documental correcto es "peticion entre autoridades", sin embargo, la solicitud fe atendida dentro de los 10 dias siguientes en cumplimiento de lo señalado en la Ley 1755/2015.</t>
  </si>
  <si>
    <t xml:space="preserve">Se realiza verificacion de la muestra encontrando que el traslado por competencia se realiza por fuera del termino señalado por el articulo 21 de la Lery 1755/2015. </t>
  </si>
  <si>
    <t xml:space="preserve">Se realiza verificacion de lamuestra y no se observa tramite a la misma. En el historico se encuentra como ultima anotacion "REVISIÓN Y TRÁMITE", pese a que ya transcurrio en exceso los 20 dias que entrega el decreto 491/2020 para proferir respuesta. </t>
  </si>
  <si>
    <t xml:space="preserve">Se realiza verificacion de la muestra encontrando que la solicitud fue atendida en los terminos previstos y atendiendo la solicitud realizada. </t>
  </si>
  <si>
    <t xml:space="preserve">Se realiza verificacion de la muestra y se observa que a traves de radicado "20221040029201" se encuentra proyectada respuesta, sin embargo, no registra firma ni constancia de envio, a pesar que han transcurrido mas de 50 dias desde la radicacion de la solicitud. Adicionalmente el tipo documental correcto es "peticion entre autoridades". </t>
  </si>
  <si>
    <t xml:space="preserve">Se realiza verificacion de la muestra observandose que desde el 08/12/2021 se encuentra como ultima anotacion "PARA SU TRAMITE", pese a que a la fecha ya ha transcurrido en el exceso el termino dispuesto por el Decreto 491/2020 para dar respuesta. </t>
  </si>
  <si>
    <t xml:space="preserve">Se realiza verificacion de la muestra y se observa que a traves de radicado 20212201581491, se emitó respuesta al ciudadano, sin embargo, a traves de guia RA350241886CO es devuelto por la empresa de mensajeria con la anotacion "direccion no existe", sin que a la fecha se observe constancia de una nueva remision o tramite alguno destinado a la notificacion al ciudadano. </t>
  </si>
  <si>
    <t xml:space="preserve">Se realiza verificacion de la muestra y se observa que la peticion fue atendida en los terminos previstos en el decreto 491/2020, sin embargo, se observa que se trata de una reiteracion a una solicitud inicialmente realizada, asi las cosas, se recomienda a las dependencias la atencion de las peticiones dentro de los terminos previstos. </t>
  </si>
  <si>
    <t xml:space="preserve">Se realiza verificacion de la muestra y con radicado 20212201622821 se observa proyecto de respuesta, sin embargo, no se encuentra constancia de envio. </t>
  </si>
  <si>
    <t xml:space="preserve">Se realiza verificacion de la muestra. Se observa que la peticion fue contestada al ciudadano pero excediendo el termino dispuesto por el Decreto 491 de 2020. </t>
  </si>
  <si>
    <t xml:space="preserve">Se realiza verificacion de la muestra. Se observa que la peticion fue contestada al ciudadano dentro del termino dispuesto por el Decreto 491 de 2020. </t>
  </si>
  <si>
    <t xml:space="preserve">Se realiza verificacion de la muestra. Se observa que la peticion fue contestada al ciudadano dentro del termino dispuesto por el Decreto 491 de 2020. Frente al tipo documental el correcto es "traslado por competencia". </t>
  </si>
  <si>
    <t xml:space="preserve">Se realiza verificacion de la muestra y se observa que a la fecha no ha sido proferida respuesta al radicado. Como ultimo comentario en el historico se encuentra "PARA SU TRAMITE", sin embargo, a la fecha han transcurrido aproximadamente 40 dias desde su radicacion. </t>
  </si>
  <si>
    <t xml:space="preserve">Se realiza verificacion de la muestra y se observa que pese a que el radicado es del 13/08/2021 aun no se registra respuesta pese a que se han excedido los tiempos que dispone el Decreto 491/2020 para dar respuesta que para el caso son 20 dias. </t>
  </si>
  <si>
    <t xml:space="preserve">Se realiza la verificacion del radicado y se observa que se proyecta respuesta atendiendo a la solicitud del usuario. Se registra constancia de envio de la respuesta a traves de planilla N° 20216200023624, sin embargo,  no se logra constatar la entrega de dicha documentacion. </t>
  </si>
  <si>
    <t>Etiquetas de columna</t>
  </si>
  <si>
    <t xml:space="preserve">Cuenta de DEPENDENCIA ACTUAL </t>
  </si>
  <si>
    <t>DEPENDENCIA</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</si>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</sst>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color theme="1"/>
      <name val="Arial"/>
      <family val="2"/>
    </font>
    <font>
      <sz val="8"/>
      <name val="Calibri"/>
      <family val="2"/>
      <scheme val="minor"/>
    </font>
    <font>
      <sz val="10"/>
      <name val="Arial"/>
      <family val="2"/>
    </font>
    <font>
      <sz val="11"/>
      <color theme="0"/>
      <name val="Calibri"/>
      <family val="2"/>
      <scheme val="minor"/>
    </font>
    <font>
      <b/>
      <sz val="11"/>
      <name val="Calibri"/>
      <family val="2"/>
      <scheme val="minor"/>
    </font>
    <font>
      <b/>
      <sz val="11"/>
      <color theme="1"/>
      <name val="Calibri"/>
      <family val="2"/>
      <scheme val="minor"/>
    </font>
    <font>
      <b/>
      <sz val="11"/>
      <color theme="0"/>
      <name val="Calibri"/>
      <family val="2"/>
      <scheme val="minor"/>
    </font>
  </fonts>
  <fills count="8">
    <fill>
      <patternFill patternType="none"/>
    </fill>
    <fill>
      <patternFill patternType="gray125"/>
    </fill>
    <fill>
      <patternFill patternType="solid">
        <fgColor theme="4"/>
      </patternFill>
    </fill>
    <fill>
      <patternFill patternType="solid">
        <fgColor theme="6"/>
      </patternFill>
    </fill>
    <fill>
      <patternFill patternType="solid">
        <fgColor theme="7"/>
      </patternFill>
    </fill>
    <fill>
      <patternFill patternType="solid">
        <fgColor theme="9"/>
      </patternFill>
    </fill>
    <fill>
      <patternFill patternType="solid">
        <fgColor theme="0"/>
        <bgColor indexed="64"/>
      </patternFill>
    </fill>
    <fill>
      <patternFill patternType="solid">
        <fgColor rgb="FFFFC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cellStyleXfs>
  <cellXfs count="42">
    <xf numFmtId="0" fontId="0" fillId="0" borderId="0" xfId="0"/>
    <xf numFmtId="0" fontId="0" fillId="0" borderId="0" xfId="0" applyAlignment="1">
      <alignment horizontal="center" vertical="center"/>
    </xf>
    <xf numFmtId="0" fontId="0" fillId="0" borderId="0" xfId="0" applyAlignment="1">
      <alignment vertical="center"/>
    </xf>
    <xf numFmtId="0" fontId="4" fillId="3" borderId="0" xfId="2" applyAlignment="1">
      <alignment horizontal="center" vertical="center"/>
    </xf>
    <xf numFmtId="0" fontId="4" fillId="3" borderId="0" xfId="2" applyAlignment="1">
      <alignment horizontal="center" vertical="center" wrapText="1"/>
    </xf>
    <xf numFmtId="0" fontId="4" fillId="2" borderId="0" xfId="1" applyAlignment="1">
      <alignment horizontal="center" vertical="center"/>
    </xf>
    <xf numFmtId="0" fontId="4" fillId="2" borderId="0" xfId="1" applyAlignment="1">
      <alignment horizontal="center" vertical="center" wrapText="1"/>
    </xf>
    <xf numFmtId="0" fontId="4" fillId="5" borderId="0" xfId="4" applyAlignment="1">
      <alignment horizontal="center" vertical="center" wrapText="1"/>
    </xf>
    <xf numFmtId="0" fontId="4" fillId="5" borderId="0" xfId="4" applyAlignment="1">
      <alignment horizontal="center" vertical="center"/>
    </xf>
    <xf numFmtId="0" fontId="5" fillId="0" borderId="0" xfId="0" applyFont="1" applyFill="1" applyAlignment="1">
      <alignment horizontal="center" vertical="center"/>
    </xf>
    <xf numFmtId="0" fontId="5" fillId="0" borderId="0" xfId="0" applyFont="1" applyFill="1"/>
    <xf numFmtId="0" fontId="0" fillId="6" borderId="0" xfId="0" applyFill="1" applyAlignment="1">
      <alignment horizontal="center" vertical="center"/>
    </xf>
    <xf numFmtId="1" fontId="1" fillId="6" borderId="1" xfId="0" applyNumberFormat="1" applyFont="1" applyFill="1" applyBorder="1" applyAlignment="1">
      <alignment horizontal="center" vertical="center"/>
    </xf>
    <xf numFmtId="14" fontId="1" fillId="6" borderId="1" xfId="0" applyNumberFormat="1" applyFont="1" applyFill="1" applyBorder="1" applyAlignment="1">
      <alignment horizontal="center" vertical="center"/>
    </xf>
    <xf numFmtId="0" fontId="1" fillId="6" borderId="1" xfId="0" applyFont="1" applyFill="1" applyBorder="1" applyAlignment="1">
      <alignment horizontal="center" vertical="center"/>
    </xf>
    <xf numFmtId="0" fontId="1" fillId="6" borderId="1" xfId="0" applyFont="1" applyFill="1" applyBorder="1" applyAlignment="1">
      <alignment horizontal="center" vertical="center" wrapText="1"/>
    </xf>
    <xf numFmtId="1" fontId="1" fillId="6" borderId="0" xfId="0" applyNumberFormat="1" applyFont="1" applyFill="1" applyAlignment="1">
      <alignment horizontal="center" vertical="center"/>
    </xf>
    <xf numFmtId="0" fontId="1" fillId="6" borderId="1" xfId="0" applyFont="1" applyFill="1" applyBorder="1" applyAlignment="1">
      <alignment horizontal="justify" vertical="top" wrapText="1"/>
    </xf>
    <xf numFmtId="0" fontId="0" fillId="6" borderId="0" xfId="0" applyFill="1"/>
    <xf numFmtId="0" fontId="3" fillId="6" borderId="1" xfId="0" applyFont="1" applyFill="1" applyBorder="1" applyAlignment="1">
      <alignment horizontal="justify" vertical="top" wrapText="1"/>
    </xf>
    <xf numFmtId="14" fontId="1" fillId="6" borderId="1" xfId="0" applyNumberFormat="1" applyFont="1" applyFill="1" applyBorder="1" applyAlignment="1">
      <alignment horizontal="center" vertical="center" wrapText="1"/>
    </xf>
    <xf numFmtId="1" fontId="1" fillId="6" borderId="0" xfId="0" applyNumberFormat="1" applyFont="1" applyFill="1" applyAlignment="1">
      <alignment horizontal="center" vertical="center" wrapText="1"/>
    </xf>
    <xf numFmtId="0" fontId="1" fillId="6" borderId="2" xfId="0" applyFont="1" applyFill="1" applyBorder="1" applyAlignment="1">
      <alignment horizontal="center" vertical="center" wrapText="1"/>
    </xf>
    <xf numFmtId="1" fontId="1" fillId="6" borderId="1" xfId="0" applyNumberFormat="1" applyFont="1" applyFill="1" applyBorder="1" applyAlignment="1">
      <alignment horizontal="center" vertical="center" wrapText="1"/>
    </xf>
    <xf numFmtId="14" fontId="1" fillId="6" borderId="1" xfId="0" applyNumberFormat="1" applyFont="1" applyFill="1" applyBorder="1" applyAlignment="1">
      <alignment vertical="center"/>
    </xf>
    <xf numFmtId="1" fontId="3" fillId="6" borderId="1" xfId="0" applyNumberFormat="1" applyFont="1" applyFill="1" applyBorder="1" applyAlignment="1">
      <alignment horizontal="center" vertical="center"/>
    </xf>
    <xf numFmtId="14" fontId="1" fillId="6" borderId="2" xfId="0" applyNumberFormat="1" applyFont="1" applyFill="1" applyBorder="1" applyAlignment="1">
      <alignment vertical="center"/>
    </xf>
    <xf numFmtId="0" fontId="1" fillId="6" borderId="2" xfId="0" applyFont="1" applyFill="1" applyBorder="1" applyAlignment="1">
      <alignment horizontal="center" vertical="center"/>
    </xf>
    <xf numFmtId="0" fontId="1" fillId="6" borderId="2" xfId="0" applyFont="1" applyFill="1" applyBorder="1" applyAlignment="1">
      <alignment horizontal="justify" vertical="top" wrapText="1"/>
    </xf>
    <xf numFmtId="0" fontId="0" fillId="6" borderId="0" xfId="0" applyFill="1" applyAlignment="1">
      <alignment horizontal="center" vertical="center" wrapText="1"/>
    </xf>
    <xf numFmtId="16" fontId="1" fillId="6" borderId="1" xfId="0" applyNumberFormat="1" applyFont="1" applyFill="1" applyBorder="1" applyAlignment="1">
      <alignment horizontal="justify" vertical="top" wrapText="1"/>
    </xf>
    <xf numFmtId="0" fontId="6" fillId="7" borderId="0" xfId="0" applyFont="1" applyFill="1" applyAlignment="1">
      <alignment horizontal="center" vertical="center" wrapText="1"/>
    </xf>
    <xf numFmtId="1" fontId="3" fillId="6" borderId="2" xfId="0" applyNumberFormat="1" applyFont="1" applyFill="1" applyBorder="1" applyAlignment="1">
      <alignment horizontal="center" vertical="center"/>
    </xf>
    <xf numFmtId="0" fontId="0" fillId="0" borderId="0" xfId="0" pivotButton="1"/>
    <xf numFmtId="0" fontId="0" fillId="0" borderId="1" xfId="0" applyBorder="1" applyAlignment="1">
      <alignment horizontal="left"/>
    </xf>
    <xf numFmtId="0" fontId="0" fillId="0" borderId="1" xfId="0" applyNumberFormat="1" applyBorder="1"/>
    <xf numFmtId="0" fontId="7" fillId="3" borderId="1" xfId="0" applyFont="1" applyFill="1" applyBorder="1" applyAlignment="1">
      <alignment horizontal="center"/>
    </xf>
    <xf numFmtId="0" fontId="7" fillId="3" borderId="1" xfId="0" applyFont="1" applyFill="1" applyBorder="1" applyAlignment="1">
      <alignment horizontal="left"/>
    </xf>
    <xf numFmtId="0" fontId="7" fillId="3" borderId="1" xfId="0" applyNumberFormat="1" applyFont="1" applyFill="1" applyBorder="1"/>
    <xf numFmtId="0" fontId="5" fillId="0" borderId="0" xfId="4" applyFont="1" applyFill="1" applyAlignment="1">
      <alignment horizontal="center" vertical="center"/>
    </xf>
    <xf numFmtId="0" fontId="5" fillId="0" borderId="0" xfId="0" applyFont="1" applyFill="1" applyAlignment="1">
      <alignment horizontal="center" vertical="center"/>
    </xf>
    <xf numFmtId="0" fontId="5" fillId="0" borderId="0" xfId="3" applyFont="1" applyFill="1" applyAlignment="1">
      <alignment horizontal="center" vertical="center"/>
    </xf>
  </cellXfs>
  <cellStyles count="5">
    <cellStyle name="Énfasis1" xfId="1" builtinId="29"/>
    <cellStyle name="Énfasis3" xfId="2" builtinId="37"/>
    <cellStyle name="Énfasis4" xfId="3" builtinId="41"/>
    <cellStyle name="Énfasis6" xfId="4" builtinId="49"/>
    <cellStyle name="Normal" xfId="0" builtinId="0"/>
  </cellStyles>
  <dxfs count="40">
    <dxf>
      <font>
        <b/>
      </font>
    </dxf>
    <dxf>
      <font>
        <b/>
      </font>
    </dxf>
    <dxf>
      <font>
        <b val="0"/>
        <i val="0"/>
        <strike val="0"/>
        <condense val="0"/>
        <extend val="0"/>
        <outline val="0"/>
        <shadow val="0"/>
        <u val="none"/>
        <vertAlign val="baseline"/>
        <sz val="11"/>
        <color theme="0"/>
        <name val="Calibri"/>
        <family val="2"/>
        <scheme val="minor"/>
      </font>
      <fill>
        <patternFill patternType="solid">
          <fgColor indexed="65"/>
          <bgColor theme="6"/>
        </patternFill>
      </fill>
    </dxf>
    <dxf>
      <font>
        <b val="0"/>
        <i val="0"/>
        <strike val="0"/>
        <condense val="0"/>
        <extend val="0"/>
        <outline val="0"/>
        <shadow val="0"/>
        <u val="none"/>
        <vertAlign val="baseline"/>
        <sz val="11"/>
        <color theme="0"/>
        <name val="Calibri"/>
        <family val="2"/>
        <scheme val="minor"/>
      </font>
      <fill>
        <patternFill patternType="solid">
          <fgColor indexed="65"/>
          <bgColor theme="6"/>
        </patternFill>
      </fill>
    </dxf>
    <dxf>
      <font>
        <b/>
      </font>
    </dxf>
    <dxf>
      <font>
        <b/>
      </font>
    </dxf>
    <dxf>
      <font>
        <b/>
      </font>
    </dxf>
    <dxf>
      <font>
        <b val="0"/>
        <i val="0"/>
        <strike val="0"/>
        <condense val="0"/>
        <extend val="0"/>
        <outline val="0"/>
        <shadow val="0"/>
        <u val="none"/>
        <vertAlign val="baseline"/>
        <sz val="11"/>
        <color theme="0"/>
        <name val="Calibri"/>
        <family val="2"/>
        <scheme val="minor"/>
      </font>
      <fill>
        <patternFill patternType="solid">
          <fgColor indexed="65"/>
          <bgColor theme="6"/>
        </patternFill>
      </fill>
    </dxf>
    <dxf>
      <font>
        <b val="0"/>
        <i val="0"/>
        <strike val="0"/>
        <condense val="0"/>
        <extend val="0"/>
        <outline val="0"/>
        <shadow val="0"/>
        <u val="none"/>
        <vertAlign val="baseline"/>
        <sz val="11"/>
        <color theme="0"/>
        <name val="Calibri"/>
        <family val="2"/>
        <scheme val="minor"/>
      </font>
      <fill>
        <patternFill patternType="solid">
          <fgColor indexed="65"/>
          <bgColor theme="6"/>
        </patternFill>
      </fill>
    </dxf>
    <dxf>
      <font>
        <b val="0"/>
        <i val="0"/>
        <strike val="0"/>
        <condense val="0"/>
        <extend val="0"/>
        <outline val="0"/>
        <shadow val="0"/>
        <u val="none"/>
        <vertAlign val="baseline"/>
        <sz val="11"/>
        <color theme="0"/>
        <name val="Calibri"/>
        <family val="2"/>
        <scheme val="minor"/>
      </font>
      <fill>
        <patternFill patternType="solid">
          <fgColor indexed="65"/>
          <bgColor theme="6"/>
        </patternFill>
      </fill>
    </dxf>
    <dxf>
      <alignment horizontal="center"/>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justify"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z val="10"/>
        <name val="Arial"/>
        <scheme val="none"/>
      </font>
      <numFmt numFmtId="19" formatCode="d/mm/yyyy"/>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Arial"/>
        <scheme val="none"/>
      </font>
      <numFmt numFmtId="19" formatCode="d/mm/yyyy"/>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z val="10"/>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numFmt numFmtId="19" formatCode="d/mm/yyyy"/>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0" indent="0" justifyLastLine="0" shrinkToFit="0" readingOrder="0"/>
      <border outline="0">
        <right style="thin">
          <color indexed="64"/>
        </right>
      </border>
    </dxf>
    <dxf>
      <fill>
        <patternFill patternType="solid">
          <fgColor indexed="64"/>
          <bgColor theme="0"/>
        </patternFill>
      </fill>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liana Paola Castro Arieta" refreshedDate="44586.355935995372" createdVersion="7" refreshedVersion="7" minRefreshableVersion="3" recordCount="68" xr:uid="{5813125C-BABD-40D8-972F-AC5DFB198222}">
  <cacheSource type="worksheet">
    <worksheetSource name="Tabla1"/>
  </cacheSource>
  <cacheFields count="19">
    <cacheField name="ITEM " numFmtId="0">
      <sharedItems containsSemiMixedTypes="0" containsString="0" containsNumber="1" containsInteger="1" minValue="1" maxValue="68"/>
    </cacheField>
    <cacheField name="RADICADO DE ENTRADA" numFmtId="1">
      <sharedItems containsSemiMixedTypes="0" containsString="0" containsNumber="1" containsInteger="1" minValue="20216001217692" maxValue="20217201234392" count="68">
        <n v="20216200719852"/>
        <n v="20216200732512"/>
        <n v="20216200781562"/>
        <n v="20216200967982"/>
        <n v="20216200808342"/>
        <n v="20216200824212"/>
        <n v="20216200825742"/>
        <n v="20216200840272"/>
        <n v="20216200863262"/>
        <n v="20216200863162"/>
        <n v="20216200874892"/>
        <n v="20216200926832"/>
        <n v="20216200933392"/>
        <n v="20216200954122"/>
        <n v="20216200960302"/>
        <n v="20216200984842"/>
        <n v="20216200993042"/>
        <n v="20216200991772"/>
        <n v="20216200996672"/>
        <n v="20216201017142"/>
        <n v="20216201015272"/>
        <n v="20216201082452"/>
        <n v="20216201117362"/>
        <n v="20216201069152"/>
        <n v="20216201186052"/>
        <n v="20216201208902"/>
        <n v="20216201120622"/>
        <n v="20216201235852"/>
        <n v="20216201256972"/>
        <n v="20216201221402"/>
        <n v="20216201318212"/>
        <n v="20216201363882"/>
        <n v="20216201280332"/>
        <n v="20216201347832"/>
        <n v="20216001217692"/>
        <n v="20217201234392"/>
        <n v="20217201214692"/>
        <n v="20216001349122"/>
        <n v="20216201353012"/>
        <n v="20216201361892"/>
        <n v="20216201214282"/>
        <n v="20216201222782"/>
        <n v="20216201317502"/>
        <n v="20216201310022"/>
        <n v="20216201367902"/>
        <n v="20216201374202"/>
        <n v="20216201380162"/>
        <n v="20216201471022"/>
        <n v="20216201458042"/>
        <n v="20216001502592"/>
        <n v="20216201394612"/>
        <n v="20216201368412"/>
        <n v="20216001380652"/>
        <n v="20216201395632"/>
        <n v="20216201401242"/>
        <n v="20216201409992"/>
        <n v="20216201435062"/>
        <n v="20216201444392"/>
        <n v="20216201458762"/>
        <n v="20216201479692"/>
        <n v="20216201402232"/>
        <n v="20216201394182"/>
        <n v="20216200952112"/>
        <n v="20216201272872"/>
        <n v="20217200860292"/>
        <n v="20216201308192"/>
        <n v="20216201398812"/>
        <n v="20216200989672"/>
      </sharedItems>
    </cacheField>
    <cacheField name="FECHA DE RADICADO" numFmtId="14">
      <sharedItems containsSemiMixedTypes="0" containsNonDate="0" containsDate="1" containsString="0" minDate="2021-07-01T00:00:00" maxDate="2021-12-01T00:00:00"/>
    </cacheField>
    <cacheField name="REMITENTE " numFmtId="0">
      <sharedItems/>
    </cacheField>
    <cacheField name="MEDIO DE RECEPCION 2" numFmtId="0">
      <sharedItems containsBlank="1"/>
    </cacheField>
    <cacheField name="TIPO DE DOCUMENTO ACTUAL" numFmtId="0">
      <sharedItems/>
    </cacheField>
    <cacheField name="DEPENDENCIA ACTUAL " numFmtId="0">
      <sharedItems count="20">
        <s v="220 - SUBDIRECCION DE SISTEMAS DE INFORMACION DE TIERRAS"/>
        <s v="100 - DIRECCION GENERAL"/>
        <s v="101 - DIRECCION GENERAL"/>
        <s v="760 - UGT POPAYAN"/>
        <s v="770 - UGT SANTA MARTA"/>
        <s v="780 - UGT VILLAVICENCIO"/>
        <s v="510 - SUBDIRECCION DE ASUNTOS ETNICOS"/>
        <s v="610 - SUBDIRECCION DE TALENTO HUMANO"/>
        <s v="611 - SUBDIRECCION DE TALENTO HUMANO"/>
        <s v="103 - OFICINA JURIDICA"/>
        <s v="104 - OFICINA JURIDICA"/>
        <s v="104 - OFICINA DEL INSPECTOR DE LA GESTION DE TIERRAS"/>
        <s v="310 - SUBDIRECCION DE SEGURIDAD JURIDICA"/>
        <s v="311 - SUBDIRECCION DE SEGURIDAD JURIDICA"/>
        <s v="400 - DIRECCION DE ACCESO A TIERRAS"/>
        <s v="300 - DIRECCION DE GESTION JURIDICA DE TIERRAS"/>
        <s v="430 - SUBDIRECCION DE ADMINISTRACION DE TIERRAS DE LA NACION"/>
        <s v="620 - SUBDIRECCION ADMINISTRATIVA Y FINANCIERA"/>
        <s v="420 - SUBDIRECCION DE ACCESO A TIERRAS POR DEMANDA Y DESCONGESTION"/>
        <s v="320 - SUBDIRECCION DE PROCESOS AGRARIOS Y GESTION JURIDICA"/>
      </sharedItems>
    </cacheField>
    <cacheField name="FORMA DE ENVIO " numFmtId="0">
      <sharedItems/>
    </cacheField>
    <cacheField name="TIEMPO DE RESPUESTA (DIAS)" numFmtId="0">
      <sharedItems containsMixedTypes="1" containsNumber="1" containsInteger="1" minValue="0" maxValue="92"/>
    </cacheField>
    <cacheField name="TIPO DOCUMENTAL " numFmtId="0">
      <sharedItems count="4">
        <s v="Correcto"/>
        <s v="Incorrecto"/>
        <s v="Correcta"/>
        <s v="No registra"/>
      </sharedItems>
    </cacheField>
    <cacheField name="VINCULACION A EXPEDIENTE DIGITAL PETICIONES " numFmtId="0">
      <sharedItems/>
    </cacheField>
    <cacheField name="EFICACIA" numFmtId="0">
      <sharedItems count="4">
        <s v="Si"/>
        <s v="No"/>
        <s v="N/A"/>
        <s v="No registra"/>
      </sharedItems>
    </cacheField>
    <cacheField name="RESPUESTA EN TERMINO" numFmtId="0">
      <sharedItems count="4">
        <s v="Si"/>
        <s v="No"/>
        <s v="No aplica"/>
        <s v="No registra"/>
      </sharedItems>
    </cacheField>
    <cacheField name="CALIDAD DE LA RESPUESTA " numFmtId="0">
      <sharedItems/>
    </cacheField>
    <cacheField name="SOPORTE DE ENVIO RESPUESTA " numFmtId="0">
      <sharedItems/>
    </cacheField>
    <cacheField name="FECHA DE ENVIO DE LA GUIA " numFmtId="0">
      <sharedItems containsDate="1" containsMixedTypes="1" minDate="2021-07-26T00:00:00" maxDate="2021-12-31T00:00:00"/>
    </cacheField>
    <cacheField name="FECHA DE ENTREGA AL PETICIONARIO " numFmtId="0">
      <sharedItems containsDate="1" containsMixedTypes="1" minDate="2021-07-26T00:00:00" maxDate="2021-12-31T00:00:00"/>
    </cacheField>
    <cacheField name="RADICADO DE SALIDA PARA VERIFICACION DEL CERTIFICADO DE ENVIO" numFmtId="0">
      <sharedItems containsMixedTypes="1" containsNumber="1" containsInteger="1" minValue="20211001342951" maxValue="20222200012761"/>
    </cacheField>
    <cacheField name="OBSERVACIONES "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8">
  <r>
    <n v="1"/>
    <x v="0"/>
    <d v="2021-07-01T00:00:00"/>
    <s v="PEDRO ANTONIO TORO"/>
    <s v="Correo electronico"/>
    <s v="Respuesta derecho de peticion "/>
    <x v="0"/>
    <s v="Correo Electronico 472"/>
    <n v="15"/>
    <x v="0"/>
    <s v="Si"/>
    <x v="0"/>
    <x v="0"/>
    <s v="Si"/>
    <s v="Certificado de Comunicación Electronica E52002766-S"/>
    <d v="2021-07-26T00:00:00"/>
    <d v="2021-07-26T00:00:00"/>
    <s v="20212200882791-"/>
    <s v="Se realiza verificcaion de la muestra encontrando que la peticion fue resuelta y notificada al ciudadano dentro de los terminos señalados por el Decreto 491/2020."/>
  </r>
  <r>
    <n v="2"/>
    <x v="1"/>
    <d v="2021-07-05T00:00:00"/>
    <s v="JUAN CARLOS PEREZ"/>
    <s v="Correo electronico"/>
    <s v="Peticion"/>
    <x v="1"/>
    <s v="Correo Electronico 472"/>
    <n v="70"/>
    <x v="0"/>
    <s v="Si"/>
    <x v="1"/>
    <x v="1"/>
    <s v="Si"/>
    <s v="Certificado de Comunicación Electronica E58363142-S"/>
    <d v="2021-10-14T00:00:00"/>
    <d v="2021-10-14T00:00:00"/>
    <n v="20211001342951"/>
    <s v="Se realiza verificacion de la muestra. El tipo documental es correcto para el radicado. La respuesta fue presentada dando respuesta a la peticion del ciudadano pero por fuera de los termios previstos en el Decreto 491/2020."/>
  </r>
  <r>
    <n v="3"/>
    <x v="2"/>
    <d v="2021-07-14T00:00:00"/>
    <s v="DIRECCION DE POLITICA DE DROGAS Y ACTIVIDADES RELACIONADAS"/>
    <s v="Correo electronico"/>
    <s v="Peticion entre autoridades"/>
    <x v="1"/>
    <s v="No"/>
    <s v="N/A"/>
    <x v="1"/>
    <s v="No"/>
    <x v="2"/>
    <x v="2"/>
    <s v="N/A"/>
    <s v="N/A"/>
    <s v="N/A"/>
    <s v="N/A"/>
    <s v="N/A"/>
    <s v="Se realiza verificacion de la muestra, observandose que se trata de una Citación dirigida a la Directora Myriam Martinez, para la Segunda Sesión de la Mesa Técnica Intersectorial de Vulnerabilidades Territoriales que no requeria respuesta. "/>
  </r>
  <r>
    <n v="4"/>
    <x v="3"/>
    <d v="2021-08-18T00:00:00"/>
    <s v="SILVIA IBARRA CASTILLO"/>
    <s v="Correo electronico"/>
    <s v="Solicitud"/>
    <x v="2"/>
    <s v="Correo Electronico 472"/>
    <n v="13"/>
    <x v="0"/>
    <s v="Si"/>
    <x v="0"/>
    <x v="0"/>
    <s v="Si"/>
    <s v="Certificado de Comunicación Electronica E55307565-S"/>
    <d v="2021-09-06T00:00:00"/>
    <d v="2021-09-06T00:00:00"/>
    <s v="20211001123251-"/>
    <s v="Se realiza verificacion de la muestra, encontrandose que fue remitida respuesta al ciudadano, atendiendo los motivos de la solicitud y dentro de los terminos señalados en el Decreto 491/2020. "/>
  </r>
  <r>
    <n v="5"/>
    <x v="4"/>
    <d v="2021-07-20T00:00:00"/>
    <s v="GUSTAVO ADOLFO VARGAS AGUDELO"/>
    <s v="Correo electronico"/>
    <s v="Peticion "/>
    <x v="3"/>
    <s v="Correo Electronico 472"/>
    <n v="67"/>
    <x v="0"/>
    <s v="Si"/>
    <x v="1"/>
    <x v="1"/>
    <s v="Si"/>
    <s v="Certificado de Comunicación Electronica E59126519-S"/>
    <d v="2021-10-25T00:00:00"/>
    <d v="2021-10-25T00:00:00"/>
    <n v="20214301310611"/>
    <s v="Se realiza verificacion de la muestra encontrando que la respuesta a la peticion se produjo de forma extemporanea, excediendo los terminos referidos en la norma para ello. Es de anotar que para atender la peticion del ciudadano se realizó un traslado de competencia de la solicitud que tambien excedio los tiempos de remision. "/>
  </r>
  <r>
    <n v="6"/>
    <x v="5"/>
    <d v="2021-07-22T00:00:00"/>
    <s v="RITO BLANCO QUINONEZ"/>
    <s v="Correo electronico"/>
    <s v="Peticion"/>
    <x v="4"/>
    <s v="Correo Electronico 472"/>
    <n v="24"/>
    <x v="0"/>
    <s v="Si"/>
    <x v="0"/>
    <x v="0"/>
    <s v="Si"/>
    <s v="Certificado de Comunicación Electronica E54505745-S"/>
    <d v="2021-08-26T00:00:00"/>
    <d v="2021-08-26T00:00:00"/>
    <n v="20217701004471"/>
    <s v="Se realiza verificacion de la muestra observando que la peticion fue contestada dentro de los 30 dias siguientes tal como lo dispone en Decreto 491/2020; Se observa ademas que la solicitud feu resulta según lo solicitado. "/>
  </r>
  <r>
    <n v="7"/>
    <x v="6"/>
    <d v="2021-07-23T00:00:00"/>
    <s v="ALEJANDRA CARRILLO CALDERON"/>
    <s v="Correo electronico"/>
    <s v="Solicitud"/>
    <x v="5"/>
    <s v="N/A"/>
    <s v="N/A"/>
    <x v="1"/>
    <s v="Si"/>
    <x v="2"/>
    <x v="2"/>
    <s v="N/A"/>
    <s v="N/A"/>
    <s v="N/A"/>
    <s v="N/A"/>
    <s v="20207801291241-"/>
    <s v="Se realiza verificacion de la muestra. El tipo documental asignado correcto es &quot;Respuesta a derecho de peticion&quot;, toda vez que el documento se refiere a la Respuesta otorgada por la Alcaldia de Puerto Carreño a solicitud previa realizada por la ANT. De otra parte mencionar que el radicado no requiere respuesta. "/>
  </r>
  <r>
    <n v="8"/>
    <x v="7"/>
    <d v="2021-07-26T00:00:00"/>
    <s v="ISIDRO CARIBANA"/>
    <s v="Correo electronico"/>
    <s v="Peticion"/>
    <x v="6"/>
    <s v="Correo Electronico 472"/>
    <n v="28"/>
    <x v="0"/>
    <s v="Si"/>
    <x v="0"/>
    <x v="0"/>
    <s v="Si"/>
    <s v="Certificado de Comunicación Electronica E55190500-S"/>
    <d v="2021-09-03T00:00:00"/>
    <d v="2021-09-03T00:00:00"/>
    <s v="20215101120351-"/>
    <s v="Se realiza verificacion de la muestra, encontrandose que fue remitida respuesta al ciudadano, atendiendo los motivos de la solicitud y dentro de los terminos señalados en el Decreto 491/2020. "/>
  </r>
  <r>
    <n v="9"/>
    <x v="8"/>
    <d v="2021-07-29T00:00:00"/>
    <s v="XIMENA CAMACHO CUBILLOS"/>
    <s v="Correo electronico"/>
    <s v="Peticion"/>
    <x v="7"/>
    <s v="Correo Electronico 472"/>
    <n v="0"/>
    <x v="0"/>
    <s v="Si"/>
    <x v="0"/>
    <x v="0"/>
    <s v="Si"/>
    <s v="Certificado de Comunicación Electronica E52493588-S"/>
    <d v="2021-07-30T00:00:00"/>
    <d v="2021-07-30T00:00:00"/>
    <n v="20216100934321"/>
    <s v="Se realiza verificacion de la muestra. La peticion fue atendida respondiendo los puntos solicitados por el ciudadano y dentro de los tiempos señalados en el Decreto 491/2020. "/>
  </r>
  <r>
    <n v="10"/>
    <x v="9"/>
    <d v="2021-07-29T00:00:00"/>
    <s v="KATERYNE BUENO LOZANO"/>
    <s v="Correo electronico"/>
    <s v="Peticion"/>
    <x v="8"/>
    <s v="Correo Electronico 472"/>
    <n v="0"/>
    <x v="0"/>
    <s v="Si"/>
    <x v="0"/>
    <x v="0"/>
    <s v="Si"/>
    <s v="Certificado de Comunicación Electronica E52493696-S"/>
    <d v="2021-07-30T00:00:00"/>
    <d v="2021-07-30T00:00:00"/>
    <n v="20216100934591"/>
    <s v="Se realiza verificacion de la muestra. La peticion fue atendida respondiendo los puntos solicitados por el ciudadano y dentro de los tiempos señalados en el Decreto 491/2020. "/>
  </r>
  <r>
    <n v="11"/>
    <x v="10"/>
    <d v="2021-08-01T00:00:00"/>
    <s v="CARLOS ALBERTO PARRADO CASAS"/>
    <s v="Correo electronico"/>
    <s v="Solicitud"/>
    <x v="9"/>
    <s v="Correo Electronico 472"/>
    <n v="15"/>
    <x v="1"/>
    <s v="Si"/>
    <x v="0"/>
    <x v="0"/>
    <s v="Si"/>
    <s v="Certificado de Comunicación Electronica E54259790-S"/>
    <d v="2021-08-24T00:00:00"/>
    <d v="2021-08-24T00:00:00"/>
    <n v="20211031060161"/>
    <s v="Se realiza verificacion de la muestra. El tipo documental asignado es incorrecto, ya que se trata de la remision de notificacion judicial, sin embargo, pese a que la respuesta no era requerida, la Dependencia emitio respuesta al ciudadano dentro de los tiempos previstos en la norma para una peticion. "/>
  </r>
  <r>
    <n v="12"/>
    <x v="11"/>
    <d v="2021-08-10T00:00:00"/>
    <s v="ROSAURA HEREDIA DE GAHONA"/>
    <s v="Correo electronico"/>
    <s v="Solicitud"/>
    <x v="10"/>
    <s v="Correo Electronico 472"/>
    <n v="42"/>
    <x v="0"/>
    <s v="Si"/>
    <x v="1"/>
    <x v="1"/>
    <s v="Si"/>
    <s v="Certificado de Comunicación Electronica E57947809-S"/>
    <d v="2021-10-08T00:00:00"/>
    <d v="2021-10-08T00:00:00"/>
    <n v="20211031314731"/>
    <s v="Se realiza verificacion de la muestra. La Entidad profirió respuesta a cada uno de los puntos solicitados por el ciudadano, sin embargo, la respuesta dfue proferida fuera de los terminos previstos en el Decreto 491/2020 que para el efceto son 30 dias. "/>
  </r>
  <r>
    <n v="13"/>
    <x v="12"/>
    <d v="2021-08-11T00:00:00"/>
    <s v="FISCALIA SILVIA ELENA CALVO CHAMORRO"/>
    <s v="Correo electronico"/>
    <s v="Peticiones entre autoridades"/>
    <x v="11"/>
    <s v="Correo Electronico 472"/>
    <n v="5"/>
    <x v="0"/>
    <s v="Si"/>
    <x v="1"/>
    <x v="1"/>
    <s v="Si"/>
    <s v="Certificado de Comunicación Electronica E53907149-S"/>
    <d v="2021-08-19T00:00:00"/>
    <d v="2021-08-19T00:00:00"/>
    <n v="20211041037461"/>
    <s v="Se realiza verificacion de la muestra. Se observa que se trata de una peticion entre autoridades en la que se solicitoampliacion de informacion para emitir respuesta; se observa que dicha solicitud fue realizada dentro de los 10 dias siguientes a la solicitud en cumplimeinto de lo previsto en la Ley 1755 de 2015. "/>
  </r>
  <r>
    <n v="14"/>
    <x v="13"/>
    <d v="2021-08-14T00:00:00"/>
    <s v="ANA MILENA QUIROGA TONCON"/>
    <s v="Correo electronico"/>
    <s v="Peticiones entre autoridades"/>
    <x v="11"/>
    <s v="Correo Electronico 472"/>
    <n v="65"/>
    <x v="0"/>
    <s v="Si"/>
    <x v="1"/>
    <x v="1"/>
    <s v="Si"/>
    <s v="Certificado de Comunicación Electronica E61220782-S"/>
    <d v="2021-11-19T00:00:00"/>
    <d v="2021-11-19T00:00:00"/>
    <n v="20211041533431"/>
    <s v="Se realiza verificacion de la muestra. Se observa que se trata de una peticion entre autoridades para lo cual la Ley 1755/2015 dispone el termino de 10 dias, sin embargo, la Entidad emite respuesta por fuera de dicho termino, sin que se observe en el expediente virtual constancia de solicitud de ampliacion de tiempo. "/>
  </r>
  <r>
    <n v="15"/>
    <x v="14"/>
    <d v="2021-08-17T00:00:00"/>
    <s v="JOSEANIBAL MEJIA GOMEZ"/>
    <s v="Correo electronico"/>
    <s v="Peticion"/>
    <x v="0"/>
    <s v="Correo Electronico 472"/>
    <n v="92"/>
    <x v="0"/>
    <s v="Si"/>
    <x v="1"/>
    <x v="1"/>
    <s v="Si"/>
    <s v="Certificado de Comunicación Electronica E65428405-S"/>
    <d v="2021-12-29T00:00:00"/>
    <d v="2021-12-29T00:00:00"/>
    <n v="20212201716981"/>
    <s v="Se realiza verificacion de la muestra. Se observa que la peticion fue resulta conforme a la solicitud del ciudadano pero excediendo el termino de 30 dias señalado en el Decreto 491/2020. "/>
  </r>
  <r>
    <n v="16"/>
    <x v="15"/>
    <d v="2021-08-20T00:00:00"/>
    <s v="MARIA ERNESTINA ZAPATA"/>
    <s v="Correo electronico"/>
    <s v="Peticion"/>
    <x v="0"/>
    <s v="No registra"/>
    <s v="No registra"/>
    <x v="2"/>
    <s v="No"/>
    <x v="1"/>
    <x v="1"/>
    <s v="No registra"/>
    <s v="No registra"/>
    <s v="No registra"/>
    <s v="No registra"/>
    <s v="No registra"/>
    <s v="Se realiza verificacion de la muestra. Se observa que la peticion fue radicada el 20/08/2021 sin q a la fecha de verificacion se observe respuesta. En el historico se registra la anotacion: &quot;SE REASIGNA PARA TRAMITE PERTINENTE EN LOS TIEMPOS ESTABLECIDOS DESDE LA CARPETA COMPARTIDA&quot; desde el 23/08/2021. Es del caso mencionar que a la fecha se encuentran vencidos en exceso los 30 dias que dispone el Decreto 491/2020 para emitir respuesta, razon por la cual, se sugiere a la Dependencia emitir respuesta en cumplimiento de la norma y del mandato constitucional segun el cual toda persona tiene el derecho de presentar peticiones respetuosas y obtener una respuesta.  "/>
  </r>
  <r>
    <n v="17"/>
    <x v="16"/>
    <d v="2021-08-23T00:00:00"/>
    <s v="EDUVIN GUTIERREZ JUMENEZ"/>
    <s v="Correo electronico"/>
    <s v="Peticion "/>
    <x v="0"/>
    <s v="Correo Electronico 472"/>
    <n v="79"/>
    <x v="2"/>
    <s v="Si"/>
    <x v="1"/>
    <x v="1"/>
    <s v="Si"/>
    <s v="Certificado de Comunicación Electronica E64251742-S"/>
    <d v="2021-12-16T00:00:00"/>
    <d v="2021-12-16T00:00:00"/>
    <n v="20212201672101"/>
    <s v="Se realiza verificacion de la muestra. La Depedencia atendió la solicitud del ciudadano pero excediendo el termino de 30 dias dispuesto por el Decreto 491/2020, sin que se observe en el expediente constancia de solicitud de ampliacion del termino para emitir respuesta. "/>
  </r>
  <r>
    <n v="18"/>
    <x v="17"/>
    <d v="2021-08-23T00:00:00"/>
    <s v="JUZGADO 46 CIVIL CIRCUITO BOGOTA"/>
    <s v="Correo electronico"/>
    <s v="Peticion entre autoridades"/>
    <x v="12"/>
    <s v="Correo Electronico 472"/>
    <n v="33"/>
    <x v="2"/>
    <s v="Si"/>
    <x v="1"/>
    <x v="1"/>
    <s v="Si"/>
    <s v="Certificado de Comunicación Electronica E57893989-S"/>
    <d v="2021-10-07T00:00:00"/>
    <d v="2021-10-07T00:00:00"/>
    <n v="20213101098561"/>
    <s v="Se realiza verificacion de la muestra. La Dependencia dio efectiva respuesta al oficio remitido por el Juzgado, sin embargo, al encontrarse tipificado como una Peticion entre Autoridades, debia emitirse respuesta dentro de 10 dias y no en 33 como efectivamente ocurrio, es decir, se diorespuesta pero por fuera de los tiempos definidos en la norma. "/>
  </r>
  <r>
    <n v="19"/>
    <x v="18"/>
    <d v="2021-08-24T00:00:00"/>
    <s v="JUZGADO 01 PROMISCUO MUNICIPAL NOBSA"/>
    <s v="Correo electronico"/>
    <s v="Respuesta derecho de peticion "/>
    <x v="13"/>
    <s v="No registra "/>
    <s v="No registra"/>
    <x v="1"/>
    <s v="No"/>
    <x v="1"/>
    <x v="1"/>
    <s v="No"/>
    <s v="No registra"/>
    <s v="No registra"/>
    <s v="No registra"/>
    <n v="20213101285131"/>
    <s v="Se realiza verificacion de la muestra. Se observa que con radicado N° 20213101285131 fue emitida respuesta al oficio del juzgado, sin embargo, no se observa constancia de remision; en ese orden de ideas, se observa que no se cumplio con los terminos previstos en el Decreto 491/2020. "/>
  </r>
  <r>
    <n v="20"/>
    <x v="19"/>
    <d v="2021-08-26T00:00:00"/>
    <s v="ROSALBA VASQUEZ GARCIA"/>
    <s v="Correo electronico"/>
    <s v="Peticion "/>
    <x v="14"/>
    <s v="No registra"/>
    <s v="No registra"/>
    <x v="0"/>
    <s v="No"/>
    <x v="1"/>
    <x v="1"/>
    <s v="No"/>
    <s v="No registra"/>
    <s v="No registra"/>
    <s v="No registra"/>
    <s v="No registra"/>
    <s v="Se realiza verificacion de la muestra. Se observa que la peticion fue radicada en fecha 26/08/2021, sin que a la fecha se observa que se haya emitido respuesta. En el historico se observa como ultima anotacion: &quot;_x0009_REVISIÓN Y TRÁMITE&quot;. Es del caso anotar que ya ha transcurrido el termino de 30 dias dispuesto por el Decreto 491/2020 para atender las peticiones. "/>
  </r>
  <r>
    <n v="21"/>
    <x v="20"/>
    <d v="2021-08-26T00:00:00"/>
    <s v="ESPERANZA CARRENO ORDUZ"/>
    <s v="Correo electronico"/>
    <s v="Peticion de informacion"/>
    <x v="15"/>
    <s v="Correo Electronico 472"/>
    <n v="25"/>
    <x v="1"/>
    <s v="Si"/>
    <x v="0"/>
    <x v="0"/>
    <s v="Si"/>
    <s v="Certificado de Comunicación Electronica E57331315-S"/>
    <d v="2021-09-30T00:00:00"/>
    <d v="2021-09-30T00:00:00"/>
    <n v="20213001258191"/>
    <s v="Se realiza verificacion de la muestra. El tipo documental correcto para el radicado es &quot;peticion&quot;, sin embargo, fue resuelto según lo solicitado por el ciudadano y dentro del termino de 30 dias previsto por el Decreto 491/2020. "/>
  </r>
  <r>
    <n v="22"/>
    <x v="21"/>
    <d v="2021-09-09T00:00:00"/>
    <s v="NATHALIA FRANCS BARRERA"/>
    <s v="Correo electronico"/>
    <s v="Peticion"/>
    <x v="0"/>
    <s v="Correo Electronico 472"/>
    <n v="56"/>
    <x v="0"/>
    <s v="Si"/>
    <x v="0"/>
    <x v="0"/>
    <s v="Si"/>
    <s v="Certificado de Comunicación Electronica E62590804-S"/>
    <d v="2021-12-01T00:00:00"/>
    <d v="2021-12-01T00:00:00"/>
    <n v="20212201615161"/>
    <s v="Se realiza verificacion de la muestra. El tipo documental es correcto para el radicado. La respuesta fue presentada dando respuesta a la peticion del ciudadano pero por fuera de los termios previstos en el Decreto 491/2020."/>
  </r>
  <r>
    <n v="23"/>
    <x v="22"/>
    <d v="2021-09-15T00:00:00"/>
    <s v="GUILLERMO ALBERTO CORONEL SOLARTE"/>
    <s v="Correo electronico"/>
    <s v="Peticion entre autoridades"/>
    <x v="0"/>
    <s v="Correo Electronico 472"/>
    <n v="46"/>
    <x v="0"/>
    <s v="No"/>
    <x v="1"/>
    <x v="1"/>
    <s v="Si"/>
    <s v="Certificado de Comunicación Electronica E61606173-S"/>
    <d v="2021-11-23T00:00:00"/>
    <d v="2021-11-23T00:00:00"/>
    <n v="20212201553681"/>
    <s v="Se realiza verificacion de la muestra. El radicado fue tramitado atendiendo los puntos de la solicitud, sin embargo, para las peticiones entre autoridades el Decreto 491/2020 señala el termino de 10 dias, y en el presente asunto excedio dicho termino.- "/>
  </r>
  <r>
    <n v="24"/>
    <x v="23"/>
    <d v="2021-09-07T00:00:00"/>
    <s v="EDGAR E YANEZ ANGARITA"/>
    <s v="Correo electronico"/>
    <s v="Peticion "/>
    <x v="16"/>
    <s v="Correo Electronico 472"/>
    <n v="46"/>
    <x v="0"/>
    <s v="Si"/>
    <x v="0"/>
    <x v="0"/>
    <s v="Si"/>
    <s v="Certificado de Comunicación Electronica E60636414-S"/>
    <d v="2021-11-12T00:00:00"/>
    <d v="2021-11-12T00:00:00"/>
    <n v="20214301440911"/>
    <s v="Se realiza verificcaion de la muestra encontrando que la peticion fue resuelta en atencion a lo solicitado por el ciudadano, pero proferida y notificada al ciudadano por fuera de los terminos señalados por el Decreto 491/2020."/>
  </r>
  <r>
    <n v="25"/>
    <x v="24"/>
    <d v="2021-09-28T00:00:00"/>
    <s v="LUIS ANGEL PUSHAINA"/>
    <s v="Correo electronico"/>
    <s v="Peticion de informacion"/>
    <x v="4"/>
    <s v="Correo Electronico 472"/>
    <n v="9"/>
    <x v="0"/>
    <s v="Si"/>
    <x v="0"/>
    <x v="0"/>
    <s v="Si"/>
    <s v="Certificado de Comunicación Electronica E58102075-S"/>
    <d v="2021-10-11T00:00:00"/>
    <d v="2021-10-11T00:00:00"/>
    <n v="20217701287641"/>
    <s v="Se realiza verificacion de la muestra encontrando que se trata de una peticion de informacion que fue tramitada con calidad dentro de los terminos señalados en la norma. "/>
  </r>
  <r>
    <n v="26"/>
    <x v="25"/>
    <d v="2021-09-30T00:00:00"/>
    <s v="LILIANA FERNANDA MORENO RIVEROS  "/>
    <s v="Fisico"/>
    <s v="Derecho de peticion"/>
    <x v="17"/>
    <s v="Correo Certificado"/>
    <s v="Sin registro"/>
    <x v="1"/>
    <s v="No"/>
    <x v="1"/>
    <x v="1"/>
    <s v="Si"/>
    <s v="RA340749529CO"/>
    <d v="2021-10-20T00:00:00"/>
    <s v="No registra"/>
    <s v="20216201316971-"/>
    <s v="Se realiza verificacion de la muestra. El tipo documental correcto para el radicado es &quot;peticion de documentos&quot;. Pese a que se observa respuesta a traves de radicado 20216201316971- el cual fue remitido en correo fisico y devuelto por la empresa de mensajeria, sin embargo, no se registra constancia de una nueva remision y constancia de recibido pese a que ya transcurrio en exceso el termino de 20 dias que para el efecto señala el Decreto 491/2020."/>
  </r>
  <r>
    <n v="27"/>
    <x v="26"/>
    <d v="2021-09-15T00:00:00"/>
    <s v="CONTACTENOS ANM"/>
    <s v="Correo electronico"/>
    <s v="Peticion entre autoridades"/>
    <x v="11"/>
    <s v="Correo Electronico 472"/>
    <n v="7"/>
    <x v="0"/>
    <s v="Si"/>
    <x v="0"/>
    <x v="0"/>
    <s v="Si"/>
    <s v="Certificado de Comunicación Electronica E56838116-S"/>
    <d v="2021-09-24T00:00:00"/>
    <d v="2021-09-24T00:00:00"/>
    <n v="20211041223491"/>
    <s v="Se realiza verificacion de la muestra. El radicado fue atendido dentro del termino dispuesto por la norma, 10 dias. "/>
  </r>
  <r>
    <n v="28"/>
    <x v="27"/>
    <d v="2021-10-05T00:00:00"/>
    <s v="DANIEL PALACIOS  MARTINEZ"/>
    <s v="Correo electronico"/>
    <s v="Peticion entre autoridades"/>
    <x v="1"/>
    <s v="Correo Electronico 472"/>
    <n v="11"/>
    <x v="0"/>
    <s v="Si"/>
    <x v="1"/>
    <x v="1"/>
    <s v="Si"/>
    <s v="Certificado de Comunicación Electronica E58906344-S"/>
    <d v="2021-10-21T00:00:00"/>
    <d v="2021-10-21T00:00:00"/>
    <s v="20211001301391-"/>
    <s v="Se realiza verificacion de la muestra. Se observa que la peticion fue resulta atendiendo los puntos solicitados, sin embargo, se profirio de manera extemporanea. "/>
  </r>
  <r>
    <n v="29"/>
    <x v="28"/>
    <d v="2021-10-08T00:00:00"/>
    <s v="ALFONSO TRUJILLO LOBO  "/>
    <s v="A la mano"/>
    <s v="Peticion de informacion"/>
    <x v="9"/>
    <s v="Correo Electronico 472"/>
    <n v="4"/>
    <x v="1"/>
    <s v="Si"/>
    <x v="0"/>
    <x v="0"/>
    <s v="Si"/>
    <s v="Certificado de Comunicación Electronica E58368349-S"/>
    <d v="2021-10-14T00:00:00"/>
    <d v="2021-10-14T00:00:00"/>
    <n v="20211031351191"/>
    <s v="Se realiza verificacion de la muestra. El radico obedece a la notificacion de un proceso judicial, razon por la cual el tipo asignado es incorrecto; sin embargo, se profirió una respuesta al ciudadano de una manera oportuna. "/>
  </r>
  <r>
    <n v="30"/>
    <x v="29"/>
    <d v="2021-10-03T00:00:00"/>
    <s v="JULIANA ALVAREZ ORDONEZ  "/>
    <s v="NO se logró detectar"/>
    <s v="Incorrecto"/>
    <x v="18"/>
    <s v="Correo Electronico 472"/>
    <n v="16"/>
    <x v="0"/>
    <s v="Si"/>
    <x v="0"/>
    <x v="0"/>
    <s v="Si"/>
    <s v="Certificado de Comunicación Electronica E59366800-S"/>
    <d v="2021-10-27T00:00:00"/>
    <d v="2021-10-27T00:00:00"/>
    <n v="20214201384431"/>
    <s v="Se realiza verificacion de la muestra. El tipo documental correcto es &quot;solicitud de documentos&quot;, sin embargo, pese a encontrarse error en la tipificacion, la respuesta fue proferida a satisfaccion del usuario y dentro de los plazos señalados por el Decreto 491/2020."/>
  </r>
  <r>
    <n v="31"/>
    <x v="30"/>
    <d v="2021-10-22T00:00:00"/>
    <s v="SILVIO ALVAREZ ALMENAREZ  "/>
    <s v="Correo electronico"/>
    <s v="Queja"/>
    <x v="19"/>
    <s v="Correo Electronico 472"/>
    <n v="34"/>
    <x v="1"/>
    <s v="Si"/>
    <x v="1"/>
    <x v="1"/>
    <s v="Si"/>
    <s v="Certificado de Comunicación Electronica E63883298-S"/>
    <d v="2021-12-14T00:00:00"/>
    <d v="2021-12-14T00:00:00"/>
    <n v="20213201669901"/>
    <s v="Se realiza verificacion de la muestra. El tipo documental correcto es &quot;Peticion&quot;, la ANT emitio una respuesta pero fuera de los terminos previstos en la norma. "/>
  </r>
  <r>
    <n v="32"/>
    <x v="31"/>
    <d v="2021-10-29T00:00:00"/>
    <s v="SANTIAGO BERDELLA BERDELLA  "/>
    <s v="Correo electronico"/>
    <s v="Peticion "/>
    <x v="19"/>
    <s v="Correo Electronico 472"/>
    <n v="29"/>
    <x v="0"/>
    <s v="Si"/>
    <x v="0"/>
    <x v="0"/>
    <s v="Si"/>
    <s v="Certificado de Comunicación Electronica E65335391-S"/>
    <d v="2021-12-28T00:00:00"/>
    <d v="2021-12-14T00:00:00"/>
    <s v="20213201761791-"/>
    <s v="Se realiza verificacion de la muestra. Se observa que la Dependencia emitio respuesta al ciudadano dentro de los terminos dispuestos para el efecto, que para elcaso en mencion son 30 dias. "/>
  </r>
  <r>
    <n v="33"/>
    <x v="32"/>
    <d v="2021-10-13T00:00:00"/>
    <s v="ELIZABETH PEREZ FONTECHA  "/>
    <s v="Correo electronico"/>
    <s v="Peticion "/>
    <x v="7"/>
    <s v="Correo Electronico 472"/>
    <n v="1"/>
    <x v="0"/>
    <s v="Si"/>
    <x v="0"/>
    <x v="0"/>
    <s v="Si"/>
    <s v="Certificado de Comunicación Electronica E58374775-S"/>
    <d v="2021-10-14T00:00:00"/>
    <d v="2021-10-14T00:00:00"/>
    <n v="20216101351871"/>
    <s v=" Se realiza verificacion de la muestra. La peticion fue atendida respondiendo los puntos solicitados por el ciudadano y dentro de los tiempos señalados en el Decreto 491/2020. "/>
  </r>
  <r>
    <n v="34"/>
    <x v="33"/>
    <d v="2021-10-28T00:00:00"/>
    <s v="MEHIBYS ESTHER HERNANDEZ MARZAL  "/>
    <s v="Correo electronico"/>
    <s v="Peticion "/>
    <x v="8"/>
    <s v="Correo Electronico 472"/>
    <n v="0"/>
    <x v="0"/>
    <s v="Si"/>
    <x v="0"/>
    <x v="0"/>
    <s v="Si"/>
    <s v="Certificado de Comunicación Electronica E59463100-S"/>
    <d v="2021-10-28T00:00:00"/>
    <d v="2021-10-28T00:00:00"/>
    <n v="20216101434801"/>
    <s v="Se realiza verificacion de la muestra. La peticion fue atendida respondiendo los puntos solicitados por el ciudadano y dentro de los tiempos señalados en el Decreto 491/2020. "/>
  </r>
  <r>
    <n v="35"/>
    <x v="34"/>
    <d v="2021-10-01T00:00:00"/>
    <s v="MIGUEL ANGEL FUENTES RIPOLL"/>
    <s v="Correo electronico"/>
    <s v="Solicitud de documentos"/>
    <x v="17"/>
    <s v="Correo Certificado"/>
    <n v="16"/>
    <x v="0"/>
    <s v="Si"/>
    <x v="0"/>
    <x v="0"/>
    <s v="Si"/>
    <s v="_x0009_RA341263305CO"/>
    <d v="2021-10-23T00:00:00"/>
    <d v="2021-10-26T00:00:00"/>
    <n v="20216201335741"/>
    <s v="Se realiza verificacion de la muestra. Se observa que la solicitud fue resuelta a satisfaccion del usuario y dentro de los 20 dias que dispone el Decreto 491/2021 para el efecto. "/>
  </r>
  <r>
    <n v="36"/>
    <x v="35"/>
    <d v="2021-10-05T00:00:00"/>
    <s v="UNIDAD ADMINISTRATIVA ESPECIAL DE GESTION DE RESTITUCION DE TIERRAS DESPOJADAS CUCUTA - NORTE DE SAN UNIDAD ADMINISTRATIVA ESPECIAL DE GESTION DE RESTI "/>
    <m/>
    <s v="Solicitud de informacion "/>
    <x v="17"/>
    <s v="Correo Certificado"/>
    <n v="8"/>
    <x v="0"/>
    <s v="Si"/>
    <x v="0"/>
    <x v="0"/>
    <s v="Si"/>
    <s v="Certificado de Comunicación Electronica E58483161-S"/>
    <d v="2021-10-15T00:00:00"/>
    <d v="2021-10-15T00:00:00"/>
    <n v="20216201323841"/>
    <s v="Se realiza verificacion de la muestra. Se observa que la solicitud fue resuelta a satisfaccion del usuario y dentro de los 20 dias que dispone el Decreto 491/2021 para el efecto. "/>
  </r>
  <r>
    <n v="37"/>
    <x v="36"/>
    <d v="2021-10-01T00:00:00"/>
    <s v="CARMEN CECILIA RINCON CASTELLANOS"/>
    <m/>
    <s v="Peticion"/>
    <x v="17"/>
    <s v="Correo Electronico 472"/>
    <n v="7"/>
    <x v="1"/>
    <s v="Si"/>
    <x v="0"/>
    <x v="0"/>
    <s v="Si"/>
    <s v="Certificado de Comunicación Electronica E58185753-S"/>
    <d v="2021-10-12T00:00:00"/>
    <d v="2021-10-12T00:00:00"/>
    <n v="20216201292011"/>
    <s v="Se realiza verificacion de la muestra. El tipo documental correcto para el raicado el &quot;peticion de documentos&quot;, sin embargo, la respuesta fue proferida dentro de los tiempos previstos en el Decreto 491/2020. "/>
  </r>
  <r>
    <n v="38"/>
    <x v="37"/>
    <d v="2021-10-28T00:00:00"/>
    <s v="UNIDAD ADMINISTRATIVA ESPECIAL DE GESTION DE RESTITUCION DE TIERRAS DESPOJADAS - META VILLAVICENCIO  "/>
    <s v="Fisico"/>
    <s v="Solicitud de informacion "/>
    <x v="18"/>
    <s v="No registra"/>
    <s v="No registra"/>
    <x v="1"/>
    <s v="No"/>
    <x v="1"/>
    <x v="1"/>
    <s v="No"/>
    <s v="No registra"/>
    <s v="No registra"/>
    <s v="No registra"/>
    <s v="No registra"/>
    <s v="Se realiza verificacion de la muestra y no se observa que se haya dado tramite a la solicitud del ciudadano. En el historico se reporta como anotacion &quot;PARA TRAMITAR- PARA TRAMITE DE CORRESPONDENCIA&quot; sin embargo, a la fecha ya ha transcurrido en el exceso el termino previsto por el Decreto 491/2020 para dar respuesta que son 30.  "/>
  </r>
  <r>
    <n v="39"/>
    <x v="38"/>
    <d v="2021-10-28T00:00:00"/>
    <s v="EDWIN SERAFIN LOPEZ ALVARADO"/>
    <m/>
    <s v="Peticion "/>
    <x v="18"/>
    <s v="Correo Electronico 472"/>
    <n v="38"/>
    <x v="0"/>
    <s v="Si"/>
    <x v="1"/>
    <x v="1"/>
    <s v="Si"/>
    <s v="Certificado de Comunicación Electronica E65101865-S"/>
    <d v="2021-12-24T00:00:00"/>
    <d v="2021-12-24T00:00:00"/>
    <n v="20214201641661"/>
    <s v="Se realiza verificacion de la muestra. Se observa que la peticion fue contestada al ciudadano pero excediendo el termino de 30 dias dispuesto por el Decreto 491 de 2020. "/>
  </r>
  <r>
    <n v="40"/>
    <x v="39"/>
    <d v="2021-10-29T00:00:00"/>
    <s v="OFICINA DE REGISTRO DE INSTRUMENTOS PÚBLICOS LA DORADA OFICINA DE REGISTRO DE INSTRUMENTOS PÚBLICOS LA D "/>
    <m/>
    <s v="Peticion "/>
    <x v="18"/>
    <s v="No aplica"/>
    <s v="No aplica"/>
    <x v="1"/>
    <s v="Si"/>
    <x v="0"/>
    <x v="2"/>
    <s v="No aplica"/>
    <s v="No aplica"/>
    <s v="No aplica"/>
    <s v="No aplica"/>
    <s v="No aplica"/>
    <s v="Se realiza verificacion de la muestra. Se observa que el radicado corresponde a la respuesta de la Oficina de Intrumentos Publicos sobre el registro de un tramite,m razon por la cual, dicho radicado no requiere respuesta. "/>
  </r>
  <r>
    <n v="41"/>
    <x v="40"/>
    <d v="2021-10-01T00:00:00"/>
    <s v="INGICAT  - BARRANCABERMEJA INGICAT  - BARRANCABERMEJA "/>
    <m/>
    <s v="Solicitud de informacion "/>
    <x v="16"/>
    <s v="Correo Electronico 472"/>
    <n v="17"/>
    <x v="0"/>
    <s v="Si"/>
    <x v="0"/>
    <x v="0"/>
    <s v="Si"/>
    <s v="Certificado de Comunicación Electronica E59367373-S"/>
    <d v="2021-10-27T00:00:00"/>
    <d v="2021-10-27T00:00:00"/>
    <n v="20214301309321"/>
    <s v="Se realiza verificacion de la muestra. Se observa que la peticion fue resuelta dentro de los terminos señalados para el efecto, que de acuerdo al Decreto 491/2020 son 20 dias. "/>
  </r>
  <r>
    <n v="42"/>
    <x v="41"/>
    <d v="2021-10-04T00:00:00"/>
    <s v="GERARDO ESTEFAN MESA SANCHEZ"/>
    <m/>
    <s v="Peticion "/>
    <x v="16"/>
    <s v="Correo Electronico 472"/>
    <n v="32"/>
    <x v="0"/>
    <s v="Si"/>
    <x v="1"/>
    <x v="1"/>
    <s v="Si"/>
    <s v="Certificado de Comunicación Electronica E61412229-S"/>
    <d v="2021-11-22T00:00:00"/>
    <d v="2021-11-22T00:00:00"/>
    <n v="20214301264071"/>
    <s v="Se realiza verificacion de la muestra. Se observa que se realizaron solicitud de aclaracion y ampliacion de la documentacion, sin embargo, se realizó por fuera de los terminos señalados en la norma, donde se indica que cuando las peticiones se presenten de forma incompleta, se requerira al peticionario dentro de los 10 dias siguientes a la radicacion, y para el caso en menion se observa que transcurrio en exceso dicho termino. "/>
  </r>
  <r>
    <n v="43"/>
    <x v="42"/>
    <d v="2021-10-21T00:00:00"/>
    <s v="REINER ESNEIDER ECHAVARRIA BASTIDAS"/>
    <s v="Fisico"/>
    <s v="Peticion entre autoridades"/>
    <x v="3"/>
    <s v="No registra"/>
    <s v="No registra"/>
    <x v="0"/>
    <s v="No"/>
    <x v="1"/>
    <x v="1"/>
    <s v="No"/>
    <s v="No registra"/>
    <s v="No registra"/>
    <s v="No registra"/>
    <s v="No registra"/>
    <s v="Se realiza verificacion de la muestra y no se observa respuesta a la misma. En el historico se encuentra como ultima anotacion &quot;PARA PROYECTAR PETICIÓN&quot;, lo que indica que no ha sido proferida respuesta pese a que ya trascurrió en exceso el termino de 10 dias previsto para el efecto. "/>
  </r>
  <r>
    <n v="44"/>
    <x v="43"/>
    <d v="2021-10-20T00:00:00"/>
    <s v="CONSEJOCOMUNITARIO MANUEL ZAPATA OLIVELLA  "/>
    <m/>
    <s v="Peticion "/>
    <x v="6"/>
    <s v="Correo Electronico 472"/>
    <n v="38"/>
    <x v="0"/>
    <s v="Si"/>
    <x v="1"/>
    <x v="1"/>
    <s v="Si"/>
    <s v="Certificado de Comunicación Electronica E64352942-S"/>
    <d v="2021-12-17T00:00:00"/>
    <d v="2021-12-17T00:00:00"/>
    <n v="20215101706851"/>
    <s v="Se realiza verificacion de la muestra y se observa que la solicitud no pudo ser resuelta porque se requeria ampliar la informacion, para dicho termino la norma preve que debe requerirse alpeticionario dentro de los 10 dias siguientes a la fecha de radicacion, sin embargo, para el presente asunto, se observa que el requerimiento fue realizado pasados 38 dias, es decir, de forma extemporanea. "/>
  </r>
  <r>
    <n v="45"/>
    <x v="44"/>
    <d v="2021-11-02T00:00:00"/>
    <s v="SANDRA PATRICIA OYOLA  "/>
    <s v="Correo electronico"/>
    <s v="Peticion "/>
    <x v="0"/>
    <s v="No registra"/>
    <s v="No registra"/>
    <x v="3"/>
    <s v="No"/>
    <x v="3"/>
    <x v="3"/>
    <s v="No registra"/>
    <s v="No registra"/>
    <s v="No registra"/>
    <s v="No registra"/>
    <n v="20222200012761"/>
    <s v="Se realiza verificacion de la muestra observando que con radicado N° 20222200012761 fue proferida respuesta al ciuudadano, sin embargo, no se observa constancia del envio de la misma al peticionario pese a que que ya transcurrieron los 30 dias dispuestos por el Decreto 491/2020 para atender las peticiones. "/>
  </r>
  <r>
    <n v="46"/>
    <x v="45"/>
    <d v="2021-11-03T00:00:00"/>
    <s v="ETELVINA MORENO JIMENEZ"/>
    <s v="Fisico"/>
    <s v="Peticion "/>
    <x v="0"/>
    <s v="No registra"/>
    <s v="No registra"/>
    <x v="3"/>
    <s v="No"/>
    <x v="3"/>
    <x v="3"/>
    <s v="No registra"/>
    <s v="No registra"/>
    <s v="No registra"/>
    <s v="No registra"/>
    <s v="No registra"/>
    <s v="Se realiza verificacion de la muestra observando q a la fecha no se ha dado respuesta al ciudadano. Adicionalmente se observa que, al parecer, se trata de la segunda solicitud realizada por el mismo ciudadano. Frente al caso mencionar que todo ciudadano tiene derecho a presentar peticiones respetuosas ante las autoridades y a obtener una respuesta dentro de los terminos señalados en la norma y para el presente asunto ya transcurrio en exceso el termino sin que se haya proferido respuesta. "/>
  </r>
  <r>
    <n v="47"/>
    <x v="46"/>
    <d v="2021-11-04T00:00:00"/>
    <s v="GERMAN FONSECA BARRERA  "/>
    <m/>
    <s v="Peticion "/>
    <x v="19"/>
    <s v="Correo Electronico 472"/>
    <n v="10"/>
    <x v="1"/>
    <s v="Si"/>
    <x v="0"/>
    <x v="0"/>
    <s v="Si"/>
    <s v="Certificado de Comunicación Electronica E61222898-S"/>
    <d v="2021-11-19T00:00:00"/>
    <d v="2021-11-19T00:00:00"/>
    <n v="20213201512401"/>
    <s v="Se realiza verificacion en la muestra. El tipo documental correcto es &quot;peticion entre autoridades&quot;, sin embargo, la solicitud fe atendida dentro de los 10 dias siguientes en cumplimiento de lo señalado en la Ley 1755/2015."/>
  </r>
  <r>
    <n v="48"/>
    <x v="47"/>
    <d v="2021-11-23T00:00:00"/>
    <s v="JUZGADO UNICO PROMISCUO MUNICIPAL  "/>
    <m/>
    <s v="Peticion entre autoridades"/>
    <x v="19"/>
    <s v="Correo Electronico 472"/>
    <n v="19"/>
    <x v="0"/>
    <s v="Si"/>
    <x v="1"/>
    <x v="1"/>
    <s v="Si"/>
    <s v="Certificado de Comunicación Electronica E64708062-S"/>
    <d v="2021-12-21T00:00:00"/>
    <d v="2021-12-21T00:00:00"/>
    <n v="20213201706431"/>
    <s v="Se realiza verificacion de la muestra encontrando que el traslado por competencia se realiza por fuera del termino señalado por el articulo 21 de la Lery 1755/2015. "/>
  </r>
  <r>
    <n v="49"/>
    <x v="48"/>
    <d v="2021-11-19T00:00:00"/>
    <s v="RAMON MORALES GONZALEZ  "/>
    <m/>
    <s v="Peticion de informacion "/>
    <x v="14"/>
    <s v="No registra"/>
    <s v="No registra"/>
    <x v="0"/>
    <s v="No"/>
    <x v="1"/>
    <x v="1"/>
    <s v="No registra"/>
    <s v="No registra"/>
    <s v="No registra"/>
    <s v="No registra"/>
    <s v="No registra"/>
    <s v="Se realiza verificacion de lamuestra y no se observa tramite a la misma. En el historico se encuentra como ultima anotacion &quot;REVISIÓN Y TRÁMITE&quot;, pese a que ya transcurrio en exceso los 20 dias que entrega el decreto 491/2020 para proferir respuesta. "/>
  </r>
  <r>
    <n v="50"/>
    <x v="49"/>
    <d v="2021-11-30T00:00:00"/>
    <s v="LUZ ELENA DIAZ CAMPOS"/>
    <s v="Fisico"/>
    <s v="Solicitud de informacion "/>
    <x v="7"/>
    <s v="Correo Electronico 472"/>
    <n v="4"/>
    <x v="0"/>
    <s v="Si"/>
    <x v="0"/>
    <x v="0"/>
    <s v="Si"/>
    <s v="Certificado de Comunicación Electronica E63001212-S"/>
    <d v="2021-12-06T00:00:00"/>
    <d v="2021-12-06T00:00:00"/>
    <n v="20216101631321"/>
    <s v="Se realiza verificacion de la muestra encontrando que la solicitud fue atendida en los terminos previstos y atendiendo la solicitud realizada. "/>
  </r>
  <r>
    <n v="51"/>
    <x v="50"/>
    <d v="2021-11-08T00:00:00"/>
    <s v="ANGEL D BARY TARAZONA AYALA"/>
    <m/>
    <s v="Peticion de informacion "/>
    <x v="11"/>
    <s v="No registra"/>
    <s v="No registra"/>
    <x v="1"/>
    <s v="No"/>
    <x v="1"/>
    <x v="1"/>
    <s v="No registra"/>
    <s v="No registra"/>
    <s v="No registra"/>
    <s v="No registra"/>
    <n v="20221040029201"/>
    <s v="Se realiza verificacion de la muestra y se observa que a traves de radicado &quot;20221040029201&quot; se encuentra proyectada respuesta, sin embargo, no registra firma ni constancia de envio, a pesar que han transcurrido mas de 50 dias desde la radicacion de la solicitud. Adicionalmente el tipo documental correcto es &quot;peticion entre autoridades&quot;. "/>
  </r>
  <r>
    <n v="52"/>
    <x v="51"/>
    <d v="2021-11-02T00:00:00"/>
    <s v="JOSE QUIROGA MARTINEZ  "/>
    <s v="Correo electronico"/>
    <s v="Peticion"/>
    <x v="0"/>
    <s v="No registra"/>
    <s v="No registra"/>
    <x v="0"/>
    <s v="No"/>
    <x v="1"/>
    <x v="1"/>
    <s v="No registra"/>
    <s v="No registra"/>
    <s v="No registra"/>
    <s v="No registra"/>
    <s v="No registra"/>
    <s v="Se realiza verificacion de la muestra observandose que desde el 08/12/2021 se encuentra como ultima anotacion &quot;PARA SU TRAMITE&quot;, pese a que a la fecha ya ha transcurrido en el exceso el termino dispuesto por el Decreto 491/2020 para dar respuesta. "/>
  </r>
  <r>
    <n v="53"/>
    <x v="52"/>
    <d v="2021-11-04T00:00:00"/>
    <s v="NILSO MOSQUERA NIETO"/>
    <m/>
    <s v="Peticion"/>
    <x v="0"/>
    <s v="Correo Certificado"/>
    <s v="No registra"/>
    <x v="0"/>
    <s v="Si"/>
    <x v="1"/>
    <x v="1"/>
    <s v="Si"/>
    <s v="RA350241886CO"/>
    <d v="2021-12-16T00:00:00"/>
    <s v="No registra"/>
    <n v="20212201581491"/>
    <s v="Se realiza verificacion de la muestra y se observa que a traves de radicado 20212201581491, se emitó respuesta al ciudadano, sin embargo, a traves de guia RA350241886CO es devuelto por la empresa de mensajeria con la anotacion &quot;direccion no existe&quot;, sin que a la fecha se observe constancia de una nueva remision o tramite alguno destinado a la notificacion al ciudadano. "/>
  </r>
  <r>
    <n v="54"/>
    <x v="53"/>
    <d v="2021-11-08T00:00:00"/>
    <s v="MARCO ANTONIO CORREA GARCIA  "/>
    <m/>
    <s v="Peticion "/>
    <x v="0"/>
    <s v="Correo Electronico 472"/>
    <n v="26"/>
    <x v="0"/>
    <s v="Si"/>
    <x v="0"/>
    <x v="0"/>
    <s v="Si"/>
    <s v="Certificado de Comunicación Electronica E64251496-S"/>
    <d v="2021-12-16T00:00:00"/>
    <d v="2021-12-16T00:00:00"/>
    <n v="20212201673281"/>
    <s v="Se realiza verificacion de la muestra y se observa que la peticion fue atendida en los terminos previstos en el decreto 491/2020, sin embargo, se observa que se trata de una reiteracion a una solicitud inicialmente realizada, asi las cosas, se recomienda a las dependencias la atencion de las peticiones dentro de los terminos previstos. "/>
  </r>
  <r>
    <n v="55"/>
    <x v="54"/>
    <d v="2021-11-09T00:00:00"/>
    <s v="NEYS SALCEDO HERRERA"/>
    <m/>
    <s v="Peticion "/>
    <x v="0"/>
    <s v="No registra"/>
    <s v="No registra"/>
    <x v="0"/>
    <s v="Si"/>
    <x v="1"/>
    <x v="1"/>
    <s v="Si"/>
    <s v="No registra"/>
    <s v="No registra"/>
    <s v="No registra"/>
    <n v="20212201622821"/>
    <s v="Se realiza verificacion de la muestra y con radicado 20212201622821 se observa proyecto de respuesta, sin embargo, no se encuentra constancia de envio. "/>
  </r>
  <r>
    <n v="56"/>
    <x v="55"/>
    <d v="2021-11-10T00:00:00"/>
    <s v="JOSE GABRIEL GOMEZ ARRIETA  "/>
    <m/>
    <s v="Peticion de informacion "/>
    <x v="0"/>
    <s v="Correo Electronico 472"/>
    <n v="34"/>
    <x v="0"/>
    <s v="Si"/>
    <x v="1"/>
    <x v="1"/>
    <s v="Si"/>
    <s v="Certificado de Comunicación Electronica E65534145-S"/>
    <d v="2021-12-30T00:00:00"/>
    <d v="2021-12-30T00:00:00"/>
    <n v="20212201745191"/>
    <s v="Se realiza verificacion de la muestra. Se observa que la peticion fue contestada al ciudadano pero excediendo el termino dispuesto por el Decreto 491 de 2020. "/>
  </r>
  <r>
    <n v="57"/>
    <x v="56"/>
    <d v="2021-11-16T00:00:00"/>
    <s v="HECTOR ORLANDO MAHECHA CIFUENTES"/>
    <s v="Fisico"/>
    <s v="Peticion "/>
    <x v="0"/>
    <s v="Correo Electronico 472"/>
    <n v="13"/>
    <x v="0"/>
    <s v="No"/>
    <x v="0"/>
    <x v="0"/>
    <s v="Si"/>
    <s v="Certificado de Comunicación Electronica E62855234-S"/>
    <d v="2021-12-03T00:00:00"/>
    <d v="2021-12-03T00:00:00"/>
    <n v="20212201596661"/>
    <s v="Se realiza verificacion de la muestra. Se observa que la peticion fue contestada al ciudadano dentro del termino dispuesto por el Decreto 491 de 2020. "/>
  </r>
  <r>
    <n v="58"/>
    <x v="57"/>
    <d v="2021-11-18T00:00:00"/>
    <s v="PABLO ENRIQUE RODRIGUEZ JIMENEZ"/>
    <s v="Fisico"/>
    <s v="Peticion "/>
    <x v="0"/>
    <s v="Correo Electronico 472"/>
    <n v="18"/>
    <x v="0"/>
    <s v="Si"/>
    <x v="0"/>
    <x v="0"/>
    <s v="Si"/>
    <s v="Certificado de Comunicación Electronica E64027132-S"/>
    <d v="2021-12-15T00:00:00"/>
    <d v="2021-12-15T00:00:00"/>
    <n v="20212201654131"/>
    <s v="Se realiza verificacion de la muestra. Se observa que la peticion fue contestada al ciudadano dentro del termino dispuesto por el Decreto 491 de 2020. "/>
  </r>
  <r>
    <n v="59"/>
    <x v="58"/>
    <d v="2021-11-22T00:00:00"/>
    <s v="SERVICIO AL CIUDADANO  "/>
    <s v="Correo electronico"/>
    <s v="Peticion entre autoridades"/>
    <x v="0"/>
    <s v="Correo Electronico 472"/>
    <n v="10"/>
    <x v="1"/>
    <s v="No"/>
    <x v="0"/>
    <x v="0"/>
    <s v="Si"/>
    <s v="Certificado de Comunicación Electronica E63013321-S"/>
    <d v="2021-12-06T00:00:00"/>
    <d v="2021-12-06T00:00:00"/>
    <n v="20212201619441"/>
    <s v="Se realiza verificacion de la muestra. Se observa que la peticion fue contestada al ciudadano dentro del termino dispuesto por el Decreto 491 de 2020. Frente al tipo documental el correcto es &quot;traslado por competencia&quot;. "/>
  </r>
  <r>
    <n v="60"/>
    <x v="59"/>
    <d v="2021-11-25T00:00:00"/>
    <s v="ANTONIO OLIVEROS PINZON"/>
    <s v="Fisico"/>
    <s v="Peticion "/>
    <x v="0"/>
    <s v="No registra"/>
    <s v="No registra"/>
    <x v="0"/>
    <s v="No"/>
    <x v="1"/>
    <x v="1"/>
    <s v="No"/>
    <s v="No registra"/>
    <s v="No registra"/>
    <s v="No registra"/>
    <s v="No registra"/>
    <s v="Se realiza verificacion de la muestra y se observa que a la fecha no ha sido proferida respuesta al radicado. Como ultimo comentario en el historico se encuentra &quot;PARA SU TRAMITE&quot;, sin embargo, a la fecha han transcurrido aproximadamente 40 dias desde su radicacion. "/>
  </r>
  <r>
    <n v="61"/>
    <x v="60"/>
    <d v="2021-11-09T00:00:00"/>
    <s v="JULIO ALBERTO TARAZONA NAVAS  "/>
    <m/>
    <s v="Peticion "/>
    <x v="19"/>
    <s v="Correo Electronico 472"/>
    <n v="27"/>
    <x v="0"/>
    <s v="Si"/>
    <x v="0"/>
    <x v="0"/>
    <s v="Si"/>
    <s v="Certificado de Comunicación Electronica E64498825-S"/>
    <d v="2021-12-20T00:00:00"/>
    <d v="2021-12-20T00:00:00"/>
    <n v="20213201688591"/>
    <s v="Se realiza verificacion de la muestra. Se observa que la peticion fue contestada al ciudadano dentro del termino dispuesto por el Decreto 491 de 2020. "/>
  </r>
  <r>
    <n v="62"/>
    <x v="61"/>
    <d v="2021-11-08T00:00:00"/>
    <s v="ELIECER TINJACA SANABRIA  "/>
    <s v="Correo electronico"/>
    <s v="Peticion de informacion "/>
    <x v="14"/>
    <s v="Correo Electronico 472"/>
    <n v="2"/>
    <x v="0"/>
    <s v="Si"/>
    <x v="0"/>
    <x v="0"/>
    <s v="Si"/>
    <s v="Certificado de Comunicación Electronica E60376364-S"/>
    <d v="2021-11-10T00:00:00"/>
    <d v="2021-11-10T00:00:00"/>
    <n v="20214001484131"/>
    <s v="Se realiza verificacion de la muestra. Se observa que la peticion fue contestada al ciudadano dentro del termino dispuesto por el Decreto 491 de 2020. "/>
  </r>
  <r>
    <n v="63"/>
    <x v="62"/>
    <d v="2021-08-13T00:00:00"/>
    <s v="DARIO JOSE VILLABA POVEDA"/>
    <s v="Correo electronico"/>
    <s v="Peticion de informacion "/>
    <x v="0"/>
    <s v="No registra"/>
    <s v="No registra"/>
    <x v="0"/>
    <s v="No"/>
    <x v="1"/>
    <x v="1"/>
    <s v="No registra"/>
    <s v="No registra"/>
    <s v="No registra"/>
    <s v="No registra"/>
    <s v="No registra"/>
    <s v="Se realiza verificacion de la muestra y se observa que pese a que el radicado es del 13/08/2021 aun no se registra respuesta pese a que se han excedido los tiempos que dispone el Decreto 491/2020 para dar respuesta que para el caso son 20 dias. "/>
  </r>
  <r>
    <n v="64"/>
    <x v="63"/>
    <d v="2021-10-12T00:00:00"/>
    <s v="CORPORACION CDA GUAVIARE  "/>
    <m/>
    <s v="Peticion de informacion "/>
    <x v="18"/>
    <s v="No registra"/>
    <s v="No registra"/>
    <x v="1"/>
    <s v="Si"/>
    <x v="1"/>
    <x v="1"/>
    <s v="Si"/>
    <s v="No registra"/>
    <s v="No registra"/>
    <s v="No registra"/>
    <s v="20214201768931-"/>
    <s v="Realizada la verificacion de la muestra se oobserva que con radicado 20214201768931-fue proyectada respuesta a la solicitud, solicitando la ampliacion de la informacion, sin embargo, no se encuentra constancia de la remision, no hay guia que acredite que fue enviado y recibido. Adicional a lo anterior, la solicitud fue radicada en octubre y a la fecha ya transcurrio en exceso el termino dispuesto para dar respuesta. "/>
  </r>
  <r>
    <n v="65"/>
    <x v="64"/>
    <d v="2021-07-29T00:00:00"/>
    <s v="GONZALO GUTIERREZ COTAMO"/>
    <s v="Fisico"/>
    <s v="Peticion "/>
    <x v="17"/>
    <s v="Correo Certificado"/>
    <n v="26"/>
    <x v="0"/>
    <s v="Si"/>
    <x v="0"/>
    <x v="0"/>
    <s v="Si"/>
    <s v="RA331725379CO"/>
    <d v="2021-08-31T00:00:00"/>
    <d v="2021-09-06T00:00:00"/>
    <n v="20216201068401"/>
    <s v="Se realiza verificacion de la muestra. Se observa que la peticion fue contestada al ciudadano dentro del termino dispuesto por el Decreto 491 de 2020. "/>
  </r>
  <r>
    <n v="66"/>
    <x v="65"/>
    <d v="2021-10-20T00:00:00"/>
    <s v="LIZETH CAROLINA GARCIA LOMANTO"/>
    <s v="Fisico"/>
    <s v="Peticion de informacion "/>
    <x v="17"/>
    <s v="Correo Electronico 472"/>
    <n v="5"/>
    <x v="0"/>
    <s v="Si"/>
    <x v="0"/>
    <x v="0"/>
    <s v="Si"/>
    <s v="Certificado de Comunicación Electronica E59368688-S"/>
    <d v="2021-10-27T00:00:00"/>
    <d v="2021-10-27T00:00:00"/>
    <n v="20216201398321"/>
    <s v="Se realiza verificacion de la muestra. Se observa que la peticion fue contestada al ciudadano dentro del termino dispuesto por el Decreto 491 de 2020. "/>
  </r>
  <r>
    <n v="67"/>
    <x v="66"/>
    <d v="2021-11-08T00:00:00"/>
    <s v="ELVIDA GUTIERREZ MANCERA  "/>
    <m/>
    <s v="Peticion de informacion "/>
    <x v="5"/>
    <s v="Correo Certificado"/>
    <n v="11"/>
    <x v="1"/>
    <s v="Si"/>
    <x v="0"/>
    <x v="0"/>
    <s v="Si"/>
    <s v="RA346286339CO"/>
    <d v="2021-11-23T00:00:00"/>
    <d v="2021-11-24T00:00:00"/>
    <n v="20216201550531"/>
    <s v="El tipo documental correcto es &quot;peticion de documentos&quot;, sin embargo, la peticion fue atendida dentro de los terminos previstos en el Decreto 491/2021. "/>
  </r>
  <r>
    <n v="68"/>
    <x v="67"/>
    <d v="2021-08-23T00:00:00"/>
    <s v="ALFREDO IGNACIO TORRES "/>
    <s v="Fisica"/>
    <s v="Solicitud de informacion "/>
    <x v="17"/>
    <s v="Correo Certificado"/>
    <s v="No registra"/>
    <x v="1"/>
    <s v="Si"/>
    <x v="0"/>
    <x v="0"/>
    <s v="Si"/>
    <s v="20216200023624-"/>
    <d v="2021-08-24T00:00:00"/>
    <s v="No registra"/>
    <s v="20216201067321-"/>
    <s v="Se realiza la verificacion del radicado y se observa que se proyecta respuesta atendiendo a la solicitud del usuario. Se registra constancia de envio de la respuesta a traves de planilla N° 20216200023624, sin embargo,  no se logra constatar la entrega de dicha documentacion.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0161D5C-F6F3-4FEE-A86B-3E2DF4CF0992}" name="TablaDinámica2" cacheId="0"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DEPENDENCIA">
  <location ref="A3:F25" firstHeaderRow="1" firstDataRow="2" firstDataCol="1"/>
  <pivotFields count="19">
    <pivotField showAll="0"/>
    <pivotField numFmtId="1" showAll="0">
      <items count="69">
        <item x="34"/>
        <item x="37"/>
        <item x="52"/>
        <item x="49"/>
        <item x="0"/>
        <item x="1"/>
        <item x="2"/>
        <item x="4"/>
        <item x="5"/>
        <item x="6"/>
        <item x="7"/>
        <item x="9"/>
        <item x="8"/>
        <item x="10"/>
        <item x="11"/>
        <item x="12"/>
        <item x="62"/>
        <item x="13"/>
        <item x="14"/>
        <item x="3"/>
        <item x="15"/>
        <item x="67"/>
        <item x="17"/>
        <item x="16"/>
        <item x="18"/>
        <item x="20"/>
        <item x="19"/>
        <item x="23"/>
        <item x="21"/>
        <item x="22"/>
        <item x="26"/>
        <item x="24"/>
        <item x="25"/>
        <item x="40"/>
        <item x="29"/>
        <item x="41"/>
        <item x="27"/>
        <item x="28"/>
        <item x="63"/>
        <item x="32"/>
        <item x="65"/>
        <item x="43"/>
        <item x="42"/>
        <item x="30"/>
        <item x="33"/>
        <item x="38"/>
        <item x="39"/>
        <item x="31"/>
        <item x="44"/>
        <item x="51"/>
        <item x="45"/>
        <item x="46"/>
        <item x="61"/>
        <item x="50"/>
        <item x="53"/>
        <item x="66"/>
        <item x="54"/>
        <item x="60"/>
        <item x="55"/>
        <item x="56"/>
        <item x="57"/>
        <item x="48"/>
        <item x="58"/>
        <item x="47"/>
        <item x="59"/>
        <item x="64"/>
        <item x="36"/>
        <item x="35"/>
        <item t="default"/>
      </items>
    </pivotField>
    <pivotField numFmtId="14" showAll="0"/>
    <pivotField showAll="0"/>
    <pivotField showAll="0"/>
    <pivotField showAll="0"/>
    <pivotField axis="axisRow" dataField="1" showAll="0">
      <items count="21">
        <item x="1"/>
        <item x="2"/>
        <item x="9"/>
        <item x="11"/>
        <item x="10"/>
        <item x="0"/>
        <item x="15"/>
        <item x="12"/>
        <item x="13"/>
        <item x="19"/>
        <item x="14"/>
        <item x="18"/>
        <item x="16"/>
        <item x="6"/>
        <item x="7"/>
        <item x="8"/>
        <item x="17"/>
        <item x="3"/>
        <item x="4"/>
        <item x="5"/>
        <item t="default"/>
      </items>
    </pivotField>
    <pivotField showAll="0"/>
    <pivotField showAll="0"/>
    <pivotField showAll="0">
      <items count="5">
        <item x="2"/>
        <item x="0"/>
        <item x="1"/>
        <item x="3"/>
        <item t="default"/>
      </items>
    </pivotField>
    <pivotField showAll="0"/>
    <pivotField showAll="0">
      <items count="5">
        <item x="2"/>
        <item x="1"/>
        <item x="3"/>
        <item x="0"/>
        <item t="default"/>
      </items>
    </pivotField>
    <pivotField axis="axisCol" multipleItemSelectionAllowed="1" showAll="0">
      <items count="5">
        <item x="1"/>
        <item x="2"/>
        <item x="3"/>
        <item x="0"/>
        <item t="default"/>
      </items>
    </pivotField>
    <pivotField showAll="0"/>
    <pivotField showAll="0"/>
    <pivotField showAll="0"/>
    <pivotField showAll="0"/>
    <pivotField showAll="0"/>
    <pivotField showAll="0"/>
  </pivotFields>
  <rowFields count="1">
    <field x="6"/>
  </rowFields>
  <rowItems count="21">
    <i>
      <x/>
    </i>
    <i>
      <x v="1"/>
    </i>
    <i>
      <x v="2"/>
    </i>
    <i>
      <x v="3"/>
    </i>
    <i>
      <x v="4"/>
    </i>
    <i>
      <x v="5"/>
    </i>
    <i>
      <x v="6"/>
    </i>
    <i>
      <x v="7"/>
    </i>
    <i>
      <x v="8"/>
    </i>
    <i>
      <x v="9"/>
    </i>
    <i>
      <x v="10"/>
    </i>
    <i>
      <x v="11"/>
    </i>
    <i>
      <x v="12"/>
    </i>
    <i>
      <x v="13"/>
    </i>
    <i>
      <x v="14"/>
    </i>
    <i>
      <x v="15"/>
    </i>
    <i>
      <x v="16"/>
    </i>
    <i>
      <x v="17"/>
    </i>
    <i>
      <x v="18"/>
    </i>
    <i>
      <x v="19"/>
    </i>
    <i t="grand">
      <x/>
    </i>
  </rowItems>
  <colFields count="1">
    <field x="12"/>
  </colFields>
  <colItems count="5">
    <i>
      <x/>
    </i>
    <i>
      <x v="1"/>
    </i>
    <i>
      <x v="2"/>
    </i>
    <i>
      <x v="3"/>
    </i>
    <i t="grand">
      <x/>
    </i>
  </colItems>
  <dataFields count="1">
    <dataField name="Cuenta de DEPENDENCIA ACTUAL " fld="6" subtotal="count" baseField="0" baseItem="0"/>
  </dataFields>
  <formats count="19">
    <format dxfId="18">
      <pivotArea outline="0" collapsedLevelsAreSubtotals="1" fieldPosition="0"/>
    </format>
    <format dxfId="17">
      <pivotArea field="6" type="button" dataOnly="0" labelOnly="1" outline="0" axis="axisRow" fieldPosition="0"/>
    </format>
    <format dxfId="16">
      <pivotArea dataOnly="0" labelOnly="1" fieldPosition="0">
        <references count="1">
          <reference field="6" count="0"/>
        </references>
      </pivotArea>
    </format>
    <format dxfId="15">
      <pivotArea dataOnly="0" labelOnly="1" grandRow="1" outline="0" fieldPosition="0"/>
    </format>
    <format dxfId="14">
      <pivotArea dataOnly="0" labelOnly="1" fieldPosition="0">
        <references count="1">
          <reference field="12" count="0"/>
        </references>
      </pivotArea>
    </format>
    <format dxfId="13">
      <pivotArea dataOnly="0" labelOnly="1" grandCol="1" outline="0" fieldPosition="0"/>
    </format>
    <format dxfId="12">
      <pivotArea field="6" type="button" dataOnly="0" labelOnly="1" outline="0" axis="axisRow" fieldPosition="0"/>
    </format>
    <format dxfId="11">
      <pivotArea dataOnly="0" labelOnly="1" fieldPosition="0">
        <references count="1">
          <reference field="12" count="0"/>
        </references>
      </pivotArea>
    </format>
    <format dxfId="10">
      <pivotArea dataOnly="0" labelOnly="1" grandCol="1" outline="0" fieldPosition="0"/>
    </format>
    <format dxfId="9">
      <pivotArea field="6" type="button" dataOnly="0" labelOnly="1" outline="0" axis="axisRow" fieldPosition="0"/>
    </format>
    <format dxfId="8">
      <pivotArea dataOnly="0" labelOnly="1" fieldPosition="0">
        <references count="1">
          <reference field="12" count="0"/>
        </references>
      </pivotArea>
    </format>
    <format dxfId="7">
      <pivotArea dataOnly="0" labelOnly="1" grandCol="1" outline="0" fieldPosition="0"/>
    </format>
    <format dxfId="6">
      <pivotArea field="6" type="button" dataOnly="0" labelOnly="1" outline="0" axis="axisRow" fieldPosition="0"/>
    </format>
    <format dxfId="5">
      <pivotArea dataOnly="0" labelOnly="1" fieldPosition="0">
        <references count="1">
          <reference field="12" count="0"/>
        </references>
      </pivotArea>
    </format>
    <format dxfId="4">
      <pivotArea dataOnly="0" labelOnly="1" grandCol="1" outline="0" fieldPosition="0"/>
    </format>
    <format dxfId="3">
      <pivotArea grandRow="1" outline="0" collapsedLevelsAreSubtotals="1" fieldPosition="0"/>
    </format>
    <format dxfId="2">
      <pivotArea dataOnly="0" labelOnly="1" grandRow="1" outline="0" fieldPosition="0"/>
    </format>
    <format dxfId="1">
      <pivotArea grandRow="1" outline="0" collapsedLevelsAreSubtotals="1" fieldPosition="0"/>
    </format>
    <format dxfId="0">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S70" totalsRowShown="0" headerRowDxfId="39" dataDxfId="38">
  <autoFilter ref="A2:S70" xr:uid="{00000000-0009-0000-0100-000001000000}"/>
  <tableColumns count="19">
    <tableColumn id="1" xr3:uid="{00000000-0010-0000-0000-000001000000}" name="ITEM " dataDxfId="37"/>
    <tableColumn id="2" xr3:uid="{00000000-0010-0000-0000-000002000000}" name="RADICADO DE ENTRADA" dataDxfId="36"/>
    <tableColumn id="3" xr3:uid="{00000000-0010-0000-0000-000003000000}" name="FECHA DE RADICADO" dataDxfId="35"/>
    <tableColumn id="4" xr3:uid="{00000000-0010-0000-0000-000004000000}" name="REMITENTE " dataDxfId="34"/>
    <tableColumn id="5" xr3:uid="{00000000-0010-0000-0000-000005000000}" name="MEDIO DE RECEPCION 2" dataDxfId="33"/>
    <tableColumn id="6" xr3:uid="{00000000-0010-0000-0000-000006000000}" name="TIPO DE DOCUMENTO ACTUAL" dataDxfId="32"/>
    <tableColumn id="7" xr3:uid="{00000000-0010-0000-0000-000007000000}" name="DEPENDENCIA ACTUAL " dataDxfId="31"/>
    <tableColumn id="8" xr3:uid="{00000000-0010-0000-0000-000008000000}" name="FORMA DE ENVIO " dataDxfId="30"/>
    <tableColumn id="9" xr3:uid="{00000000-0010-0000-0000-000009000000}" name="TIEMPO DE RESPUESTA (DIAS)" dataDxfId="29"/>
    <tableColumn id="10" xr3:uid="{00000000-0010-0000-0000-00000A000000}" name="TIPO DOCUMENTAL " dataDxfId="28"/>
    <tableColumn id="11" xr3:uid="{00000000-0010-0000-0000-00000B000000}" name="VINCULACION A EXPEDIENTE DIGITAL PETICIONES " dataDxfId="27"/>
    <tableColumn id="12" xr3:uid="{00000000-0010-0000-0000-00000C000000}" name="EFICACIA" dataDxfId="26"/>
    <tableColumn id="21" xr3:uid="{FE4A069D-BD27-4A5F-9F68-A51BF7EB0235}" name="RESPUESTA EN TERMINO" dataDxfId="25"/>
    <tableColumn id="13" xr3:uid="{00000000-0010-0000-0000-00000D000000}" name="CALIDAD DE LA RESPUESTA " dataDxfId="24"/>
    <tableColumn id="14" xr3:uid="{00000000-0010-0000-0000-00000E000000}" name="SOPORTE DE ENVIO RESPUESTA " dataDxfId="23"/>
    <tableColumn id="15" xr3:uid="{00000000-0010-0000-0000-00000F000000}" name="FECHA DE ENVIO DE LA GUIA " dataDxfId="22"/>
    <tableColumn id="16" xr3:uid="{00000000-0010-0000-0000-000010000000}" name="FECHA DE ENTREGA AL PETICIONARIO " dataDxfId="21"/>
    <tableColumn id="20" xr3:uid="{00000000-0010-0000-0000-000014000000}" name="RADICADO DE SALIDA PARA VERIFICACION DEL CERTIFICADO DE ENVIO" dataDxfId="20"/>
    <tableColumn id="17" xr3:uid="{00000000-0010-0000-0000-000011000000}" name="OBSERVACIONES " dataDxfId="19"/>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0"/>
  <sheetViews>
    <sheetView tabSelected="1" zoomScale="84" zoomScaleNormal="84" workbookViewId="0">
      <selection activeCell="E70" sqref="E70"/>
    </sheetView>
  </sheetViews>
  <sheetFormatPr baseColWidth="10" defaultRowHeight="15" x14ac:dyDescent="0.25"/>
  <cols>
    <col min="1" max="1" width="7.85546875" style="1" customWidth="1"/>
    <col min="2" max="2" width="16.7109375" style="1" customWidth="1"/>
    <col min="3" max="3" width="17.28515625" style="2" customWidth="1"/>
    <col min="4" max="4" width="60.7109375" style="1" customWidth="1"/>
    <col min="5" max="5" width="37.7109375" style="1" customWidth="1"/>
    <col min="6" max="6" width="29.42578125" style="1" customWidth="1"/>
    <col min="7" max="7" width="25.85546875" style="1" customWidth="1"/>
    <col min="8" max="8" width="19" style="1" customWidth="1"/>
    <col min="9" max="9" width="29" style="1" customWidth="1"/>
    <col min="10" max="10" width="20.5703125" style="1" customWidth="1"/>
    <col min="11" max="11" width="23" style="1" customWidth="1"/>
    <col min="12" max="12" width="14" style="1" customWidth="1"/>
    <col min="13" max="13" width="17.28515625" style="1" customWidth="1"/>
    <col min="14" max="14" width="16" style="1" customWidth="1"/>
    <col min="15" max="15" width="26" style="1" customWidth="1"/>
    <col min="16" max="16" width="19.28515625" style="1" customWidth="1"/>
    <col min="17" max="17" width="24.28515625" style="1" customWidth="1"/>
    <col min="18" max="18" width="37" style="1" customWidth="1"/>
    <col min="19" max="19" width="66" customWidth="1"/>
  </cols>
  <sheetData>
    <row r="1" spans="1:19" s="10" customFormat="1" x14ac:dyDescent="0.25">
      <c r="A1" s="9"/>
      <c r="B1" s="41" t="s">
        <v>144</v>
      </c>
      <c r="C1" s="41"/>
      <c r="D1" s="41"/>
      <c r="E1" s="41"/>
      <c r="F1" s="41"/>
      <c r="G1" s="41"/>
      <c r="H1" s="39" t="s">
        <v>142</v>
      </c>
      <c r="I1" s="39"/>
      <c r="J1" s="39"/>
      <c r="K1" s="40" t="s">
        <v>143</v>
      </c>
      <c r="L1" s="40"/>
      <c r="M1" s="40"/>
      <c r="N1" s="40"/>
      <c r="O1" s="40"/>
      <c r="P1" s="40"/>
      <c r="Q1" s="40"/>
      <c r="R1" s="40"/>
    </row>
    <row r="2" spans="1:19" ht="52.5" customHeight="1" x14ac:dyDescent="0.25">
      <c r="A2" s="3" t="s">
        <v>0</v>
      </c>
      <c r="B2" s="4" t="s">
        <v>1</v>
      </c>
      <c r="C2" s="4" t="s">
        <v>2</v>
      </c>
      <c r="D2" s="3" t="s">
        <v>3</v>
      </c>
      <c r="E2" s="3" t="s">
        <v>24</v>
      </c>
      <c r="F2" s="4" t="s">
        <v>4</v>
      </c>
      <c r="G2" s="3" t="s">
        <v>5</v>
      </c>
      <c r="H2" s="5" t="s">
        <v>6</v>
      </c>
      <c r="I2" s="6" t="s">
        <v>7</v>
      </c>
      <c r="J2" s="5" t="s">
        <v>37</v>
      </c>
      <c r="K2" s="7" t="s">
        <v>8</v>
      </c>
      <c r="L2" s="8" t="s">
        <v>9</v>
      </c>
      <c r="M2" s="7" t="s">
        <v>23</v>
      </c>
      <c r="N2" s="7" t="s">
        <v>10</v>
      </c>
      <c r="O2" s="7" t="s">
        <v>11</v>
      </c>
      <c r="P2" s="7" t="s">
        <v>12</v>
      </c>
      <c r="Q2" s="7" t="s">
        <v>13</v>
      </c>
      <c r="R2" s="7" t="s">
        <v>20</v>
      </c>
      <c r="S2" s="31" t="s">
        <v>14</v>
      </c>
    </row>
    <row r="3" spans="1:19" s="18" customFormat="1" ht="38.25" x14ac:dyDescent="0.25">
      <c r="A3" s="11">
        <v>1</v>
      </c>
      <c r="B3" s="25">
        <v>20216200719852</v>
      </c>
      <c r="C3" s="13">
        <v>44378</v>
      </c>
      <c r="D3" s="14" t="s">
        <v>38</v>
      </c>
      <c r="E3" s="14" t="s">
        <v>30</v>
      </c>
      <c r="F3" s="15" t="s">
        <v>39</v>
      </c>
      <c r="G3" s="15" t="s">
        <v>15</v>
      </c>
      <c r="H3" s="15" t="s">
        <v>21</v>
      </c>
      <c r="I3" s="12">
        <f>NETWORKDAYS.INTL(Tabla1[[#This Row],[FECHA DE RADICADO]],Tabla1[[#This Row],[FECHA DE ENTREGA AL PETICIONARIO ]],1)-3</f>
        <v>15</v>
      </c>
      <c r="J3" s="14" t="s">
        <v>17</v>
      </c>
      <c r="K3" s="14" t="s">
        <v>19</v>
      </c>
      <c r="L3" s="14" t="s">
        <v>19</v>
      </c>
      <c r="M3" s="14" t="s">
        <v>19</v>
      </c>
      <c r="N3" s="14" t="s">
        <v>19</v>
      </c>
      <c r="O3" s="15" t="s">
        <v>41</v>
      </c>
      <c r="P3" s="13">
        <v>44403</v>
      </c>
      <c r="Q3" s="13">
        <v>44403</v>
      </c>
      <c r="R3" s="16" t="s">
        <v>42</v>
      </c>
      <c r="S3" s="17" t="s">
        <v>205</v>
      </c>
    </row>
    <row r="4" spans="1:19" s="18" customFormat="1" ht="38.25" x14ac:dyDescent="0.25">
      <c r="A4" s="11">
        <v>2</v>
      </c>
      <c r="B4" s="25">
        <v>20216200732512</v>
      </c>
      <c r="C4" s="13">
        <v>44382</v>
      </c>
      <c r="D4" s="14" t="s">
        <v>27</v>
      </c>
      <c r="E4" s="14" t="s">
        <v>30</v>
      </c>
      <c r="F4" s="15" t="s">
        <v>28</v>
      </c>
      <c r="G4" s="15" t="s">
        <v>26</v>
      </c>
      <c r="H4" s="15" t="s">
        <v>21</v>
      </c>
      <c r="I4" s="12">
        <f>NETWORKDAYS.INTL(Tabla1[[#This Row],[FECHA DE RADICADO]],Tabla1[[#This Row],[FECHA DE ENTREGA AL PETICIONARIO ]],1)-4</f>
        <v>70</v>
      </c>
      <c r="J4" s="14" t="s">
        <v>17</v>
      </c>
      <c r="K4" s="14" t="s">
        <v>19</v>
      </c>
      <c r="L4" s="14" t="s">
        <v>16</v>
      </c>
      <c r="M4" s="14" t="s">
        <v>16</v>
      </c>
      <c r="N4" s="14" t="s">
        <v>19</v>
      </c>
      <c r="O4" s="15" t="s">
        <v>29</v>
      </c>
      <c r="P4" s="13">
        <v>44483</v>
      </c>
      <c r="Q4" s="13">
        <v>44483</v>
      </c>
      <c r="R4" s="16">
        <v>20211001342951</v>
      </c>
      <c r="S4" s="17" t="s">
        <v>206</v>
      </c>
    </row>
    <row r="5" spans="1:19" s="18" customFormat="1" ht="51" x14ac:dyDescent="0.25">
      <c r="A5" s="11">
        <v>3</v>
      </c>
      <c r="B5" s="25">
        <v>20216200781562</v>
      </c>
      <c r="C5" s="13">
        <v>44391</v>
      </c>
      <c r="D5" s="14" t="s">
        <v>31</v>
      </c>
      <c r="E5" s="14" t="s">
        <v>30</v>
      </c>
      <c r="F5" s="15" t="s">
        <v>40</v>
      </c>
      <c r="G5" s="15" t="s">
        <v>26</v>
      </c>
      <c r="H5" s="15" t="s">
        <v>16</v>
      </c>
      <c r="I5" s="12" t="s">
        <v>32</v>
      </c>
      <c r="J5" s="14" t="s">
        <v>18</v>
      </c>
      <c r="K5" s="14" t="s">
        <v>16</v>
      </c>
      <c r="L5" s="14" t="s">
        <v>32</v>
      </c>
      <c r="M5" s="14" t="s">
        <v>149</v>
      </c>
      <c r="N5" s="14" t="s">
        <v>32</v>
      </c>
      <c r="O5" s="15" t="s">
        <v>32</v>
      </c>
      <c r="P5" s="13" t="s">
        <v>32</v>
      </c>
      <c r="Q5" s="13" t="s">
        <v>32</v>
      </c>
      <c r="R5" s="16" t="s">
        <v>32</v>
      </c>
      <c r="S5" s="19" t="s">
        <v>207</v>
      </c>
    </row>
    <row r="6" spans="1:19" s="18" customFormat="1" ht="45" customHeight="1" x14ac:dyDescent="0.25">
      <c r="A6" s="11">
        <v>4</v>
      </c>
      <c r="B6" s="25">
        <v>20216200967982</v>
      </c>
      <c r="C6" s="13">
        <v>44426</v>
      </c>
      <c r="D6" s="14" t="s">
        <v>33</v>
      </c>
      <c r="E6" s="14" t="s">
        <v>30</v>
      </c>
      <c r="F6" s="15" t="s">
        <v>25</v>
      </c>
      <c r="G6" s="15" t="s">
        <v>34</v>
      </c>
      <c r="H6" s="15" t="s">
        <v>21</v>
      </c>
      <c r="I6" s="12">
        <f>NETWORKDAYS.INTL(Tabla1[[#This Row],[FECHA DE RADICADO]],Tabla1[[#This Row],[FECHA DE ENTREGA AL PETICIONARIO ]],1)-1</f>
        <v>13</v>
      </c>
      <c r="J6" s="15" t="s">
        <v>17</v>
      </c>
      <c r="K6" s="14" t="s">
        <v>19</v>
      </c>
      <c r="L6" s="14" t="s">
        <v>19</v>
      </c>
      <c r="M6" s="14" t="s">
        <v>19</v>
      </c>
      <c r="N6" s="14" t="s">
        <v>19</v>
      </c>
      <c r="O6" s="15" t="s">
        <v>35</v>
      </c>
      <c r="P6" s="13">
        <v>44445</v>
      </c>
      <c r="Q6" s="13">
        <v>44445</v>
      </c>
      <c r="R6" s="14" t="s">
        <v>36</v>
      </c>
      <c r="S6" s="17" t="s">
        <v>208</v>
      </c>
    </row>
    <row r="7" spans="1:19" s="18" customFormat="1" ht="75" customHeight="1" x14ac:dyDescent="0.25">
      <c r="A7" s="11">
        <v>5</v>
      </c>
      <c r="B7" s="25">
        <v>20216200808342</v>
      </c>
      <c r="C7" s="13">
        <v>44397</v>
      </c>
      <c r="D7" s="14" t="s">
        <v>43</v>
      </c>
      <c r="E7" s="14" t="s">
        <v>30</v>
      </c>
      <c r="F7" s="15" t="s">
        <v>44</v>
      </c>
      <c r="G7" s="15" t="s">
        <v>45</v>
      </c>
      <c r="H7" s="15" t="s">
        <v>21</v>
      </c>
      <c r="I7" s="12">
        <f>NETWORKDAYS.INTL(Tabla1[[#This Row],[FECHA DE RADICADO]],Tabla1[[#This Row],[FECHA DE ENTREGA AL PETICIONARIO ]],1)-3</f>
        <v>67</v>
      </c>
      <c r="J7" s="14" t="s">
        <v>17</v>
      </c>
      <c r="K7" s="14" t="s">
        <v>19</v>
      </c>
      <c r="L7" s="14" t="s">
        <v>16</v>
      </c>
      <c r="M7" s="14" t="s">
        <v>16</v>
      </c>
      <c r="N7" s="14" t="s">
        <v>19</v>
      </c>
      <c r="O7" s="15" t="s">
        <v>46</v>
      </c>
      <c r="P7" s="13">
        <v>44494</v>
      </c>
      <c r="Q7" s="13">
        <v>44494</v>
      </c>
      <c r="R7" s="16">
        <v>20214301310611</v>
      </c>
      <c r="S7" s="17" t="s">
        <v>209</v>
      </c>
    </row>
    <row r="8" spans="1:19" s="18" customFormat="1" ht="51" x14ac:dyDescent="0.25">
      <c r="A8" s="11">
        <v>6</v>
      </c>
      <c r="B8" s="25">
        <v>20216200824212</v>
      </c>
      <c r="C8" s="13">
        <v>44399</v>
      </c>
      <c r="D8" s="14" t="s">
        <v>47</v>
      </c>
      <c r="E8" s="14" t="s">
        <v>30</v>
      </c>
      <c r="F8" s="15" t="s">
        <v>28</v>
      </c>
      <c r="G8" s="15" t="s">
        <v>48</v>
      </c>
      <c r="H8" s="15" t="s">
        <v>21</v>
      </c>
      <c r="I8" s="12">
        <f>NETWORKDAYS.INTL(Tabla1[[#This Row],[FECHA DE RADICADO]],Tabla1[[#This Row],[FECHA DE ENTREGA AL PETICIONARIO ]],1)-2</f>
        <v>24</v>
      </c>
      <c r="J8" s="14" t="s">
        <v>17</v>
      </c>
      <c r="K8" s="14" t="s">
        <v>19</v>
      </c>
      <c r="L8" s="15" t="s">
        <v>19</v>
      </c>
      <c r="M8" s="15" t="s">
        <v>19</v>
      </c>
      <c r="N8" s="14" t="s">
        <v>19</v>
      </c>
      <c r="O8" s="15" t="s">
        <v>49</v>
      </c>
      <c r="P8" s="13">
        <v>44434</v>
      </c>
      <c r="Q8" s="20">
        <v>44434</v>
      </c>
      <c r="R8" s="16">
        <v>20217701004471</v>
      </c>
      <c r="S8" s="17" t="s">
        <v>210</v>
      </c>
    </row>
    <row r="9" spans="1:19" s="18" customFormat="1" ht="63.75" x14ac:dyDescent="0.25">
      <c r="A9" s="11">
        <v>7</v>
      </c>
      <c r="B9" s="25">
        <v>20216200825742</v>
      </c>
      <c r="C9" s="13">
        <v>44400</v>
      </c>
      <c r="D9" s="14" t="s">
        <v>50</v>
      </c>
      <c r="E9" s="14" t="s">
        <v>30</v>
      </c>
      <c r="F9" s="15" t="s">
        <v>25</v>
      </c>
      <c r="G9" s="15" t="s">
        <v>51</v>
      </c>
      <c r="H9" s="15" t="s">
        <v>32</v>
      </c>
      <c r="I9" s="12" t="s">
        <v>32</v>
      </c>
      <c r="J9" s="14" t="s">
        <v>18</v>
      </c>
      <c r="K9" s="14" t="s">
        <v>19</v>
      </c>
      <c r="L9" s="14" t="s">
        <v>32</v>
      </c>
      <c r="M9" s="14" t="s">
        <v>149</v>
      </c>
      <c r="N9" s="14" t="s">
        <v>32</v>
      </c>
      <c r="O9" s="15" t="s">
        <v>32</v>
      </c>
      <c r="P9" s="13" t="s">
        <v>32</v>
      </c>
      <c r="Q9" s="13" t="s">
        <v>32</v>
      </c>
      <c r="R9" s="16" t="s">
        <v>52</v>
      </c>
      <c r="S9" s="17" t="s">
        <v>211</v>
      </c>
    </row>
    <row r="10" spans="1:19" s="18" customFormat="1" ht="44.25" customHeight="1" x14ac:dyDescent="0.25">
      <c r="A10" s="11">
        <v>8</v>
      </c>
      <c r="B10" s="25">
        <v>20216200840272</v>
      </c>
      <c r="C10" s="13">
        <v>44403</v>
      </c>
      <c r="D10" s="14" t="s">
        <v>53</v>
      </c>
      <c r="E10" s="14" t="s">
        <v>30</v>
      </c>
      <c r="F10" s="15" t="s">
        <v>28</v>
      </c>
      <c r="G10" s="15" t="s">
        <v>22</v>
      </c>
      <c r="H10" s="15" t="s">
        <v>21</v>
      </c>
      <c r="I10" s="12">
        <f>NETWORKDAYS.INTL(Tabla1[[#This Row],[FECHA DE RADICADO]],Tabla1[[#This Row],[FECHA DE ENTREGA AL PETICIONARIO ]],1)-2</f>
        <v>28</v>
      </c>
      <c r="J10" s="14" t="s">
        <v>17</v>
      </c>
      <c r="K10" s="14" t="s">
        <v>19</v>
      </c>
      <c r="L10" s="14" t="s">
        <v>19</v>
      </c>
      <c r="M10" s="14" t="s">
        <v>19</v>
      </c>
      <c r="N10" s="14" t="s">
        <v>19</v>
      </c>
      <c r="O10" s="15" t="s">
        <v>55</v>
      </c>
      <c r="P10" s="13">
        <v>44442</v>
      </c>
      <c r="Q10" s="13">
        <v>44442</v>
      </c>
      <c r="R10" s="16" t="s">
        <v>54</v>
      </c>
      <c r="S10" s="17" t="s">
        <v>208</v>
      </c>
    </row>
    <row r="11" spans="1:19" s="18" customFormat="1" ht="38.25" x14ac:dyDescent="0.25">
      <c r="A11" s="11">
        <v>9</v>
      </c>
      <c r="B11" s="25">
        <v>20216200863262</v>
      </c>
      <c r="C11" s="13">
        <v>44406</v>
      </c>
      <c r="D11" s="14" t="s">
        <v>56</v>
      </c>
      <c r="E11" s="14" t="s">
        <v>30</v>
      </c>
      <c r="F11" s="15" t="s">
        <v>28</v>
      </c>
      <c r="G11" s="15" t="s">
        <v>57</v>
      </c>
      <c r="H11" s="15" t="s">
        <v>21</v>
      </c>
      <c r="I11" s="12">
        <f>NETWORKDAYS.INTL(Tabla1[[#This Row],[FECHA DE RADICADO]],Tabla1[[#This Row],[FECHA DE ENTREGA AL PETICIONARIO ]],1)-2</f>
        <v>0</v>
      </c>
      <c r="J11" s="14" t="s">
        <v>17</v>
      </c>
      <c r="K11" s="14" t="s">
        <v>19</v>
      </c>
      <c r="L11" s="14" t="s">
        <v>19</v>
      </c>
      <c r="M11" s="14" t="s">
        <v>19</v>
      </c>
      <c r="N11" s="14" t="s">
        <v>19</v>
      </c>
      <c r="O11" s="15" t="s">
        <v>58</v>
      </c>
      <c r="P11" s="13">
        <v>44407</v>
      </c>
      <c r="Q11" s="13">
        <v>44407</v>
      </c>
      <c r="R11" s="16">
        <v>20216100934321</v>
      </c>
      <c r="S11" s="17" t="s">
        <v>212</v>
      </c>
    </row>
    <row r="12" spans="1:19" s="18" customFormat="1" ht="38.25" x14ac:dyDescent="0.25">
      <c r="A12" s="11">
        <v>10</v>
      </c>
      <c r="B12" s="25">
        <v>20216200863162</v>
      </c>
      <c r="C12" s="13">
        <v>44406</v>
      </c>
      <c r="D12" s="14" t="s">
        <v>59</v>
      </c>
      <c r="E12" s="14" t="s">
        <v>30</v>
      </c>
      <c r="F12" s="15" t="s">
        <v>28</v>
      </c>
      <c r="G12" s="15" t="s">
        <v>60</v>
      </c>
      <c r="H12" s="15" t="s">
        <v>21</v>
      </c>
      <c r="I12" s="12">
        <f>NETWORKDAYS.INTL(Tabla1[[#This Row],[FECHA DE RADICADO]],Tabla1[[#This Row],[FECHA DE ENTREGA AL PETICIONARIO ]],1)-2</f>
        <v>0</v>
      </c>
      <c r="J12" s="14" t="s">
        <v>17</v>
      </c>
      <c r="K12" s="14" t="s">
        <v>19</v>
      </c>
      <c r="L12" s="14" t="s">
        <v>19</v>
      </c>
      <c r="M12" s="14" t="s">
        <v>19</v>
      </c>
      <c r="N12" s="14" t="s">
        <v>19</v>
      </c>
      <c r="O12" s="15" t="s">
        <v>61</v>
      </c>
      <c r="P12" s="13">
        <v>44407</v>
      </c>
      <c r="Q12" s="13">
        <v>44407</v>
      </c>
      <c r="R12" s="21">
        <v>20216100934591</v>
      </c>
      <c r="S12" s="17" t="s">
        <v>212</v>
      </c>
    </row>
    <row r="13" spans="1:19" s="18" customFormat="1" ht="63.75" x14ac:dyDescent="0.25">
      <c r="A13" s="11">
        <v>11</v>
      </c>
      <c r="B13" s="25">
        <v>20216200874892</v>
      </c>
      <c r="C13" s="13">
        <v>44409</v>
      </c>
      <c r="D13" s="14" t="s">
        <v>62</v>
      </c>
      <c r="E13" s="14" t="s">
        <v>30</v>
      </c>
      <c r="F13" s="15" t="s">
        <v>25</v>
      </c>
      <c r="G13" s="15" t="s">
        <v>63</v>
      </c>
      <c r="H13" s="15" t="s">
        <v>21</v>
      </c>
      <c r="I13" s="12">
        <f>NETWORKDAYS.INTL(Tabla1[[#This Row],[FECHA DE RADICADO]],Tabla1[[#This Row],[FECHA DE ENTREGA AL PETICIONARIO ]],1)-2</f>
        <v>15</v>
      </c>
      <c r="J13" s="14" t="s">
        <v>18</v>
      </c>
      <c r="K13" s="14" t="s">
        <v>19</v>
      </c>
      <c r="L13" s="14" t="s">
        <v>19</v>
      </c>
      <c r="M13" s="14" t="s">
        <v>19</v>
      </c>
      <c r="N13" s="14" t="s">
        <v>19</v>
      </c>
      <c r="O13" s="15" t="s">
        <v>64</v>
      </c>
      <c r="P13" s="13">
        <v>44432</v>
      </c>
      <c r="Q13" s="13">
        <v>44432</v>
      </c>
      <c r="R13" s="16">
        <v>20211031060161</v>
      </c>
      <c r="S13" s="19" t="s">
        <v>213</v>
      </c>
    </row>
    <row r="14" spans="1:19" s="18" customFormat="1" ht="51" x14ac:dyDescent="0.25">
      <c r="A14" s="11">
        <v>12</v>
      </c>
      <c r="B14" s="25">
        <v>20216200926832</v>
      </c>
      <c r="C14" s="13">
        <v>44418</v>
      </c>
      <c r="D14" s="14" t="s">
        <v>65</v>
      </c>
      <c r="E14" s="14" t="s">
        <v>30</v>
      </c>
      <c r="F14" s="15" t="s">
        <v>25</v>
      </c>
      <c r="G14" s="15" t="s">
        <v>66</v>
      </c>
      <c r="H14" s="15" t="s">
        <v>21</v>
      </c>
      <c r="I14" s="12">
        <f>NETWORKDAYS.INTL(Tabla1[[#This Row],[FECHA DE RADICADO]],Tabla1[[#This Row],[FECHA DE ENTREGA AL PETICIONARIO ]],1)-2</f>
        <v>42</v>
      </c>
      <c r="J14" s="14" t="s">
        <v>17</v>
      </c>
      <c r="K14" s="14" t="s">
        <v>19</v>
      </c>
      <c r="L14" s="14" t="s">
        <v>16</v>
      </c>
      <c r="M14" s="14" t="s">
        <v>16</v>
      </c>
      <c r="N14" s="14" t="s">
        <v>19</v>
      </c>
      <c r="O14" s="15" t="s">
        <v>67</v>
      </c>
      <c r="P14" s="13">
        <v>44477</v>
      </c>
      <c r="Q14" s="13">
        <v>44477</v>
      </c>
      <c r="R14" s="16">
        <v>20211031314731</v>
      </c>
      <c r="S14" s="17" t="s">
        <v>214</v>
      </c>
    </row>
    <row r="15" spans="1:19" s="18" customFormat="1" ht="63.75" x14ac:dyDescent="0.25">
      <c r="A15" s="11">
        <v>13</v>
      </c>
      <c r="B15" s="25">
        <v>20216200933392</v>
      </c>
      <c r="C15" s="13">
        <v>44419</v>
      </c>
      <c r="D15" s="14" t="s">
        <v>68</v>
      </c>
      <c r="E15" s="14" t="s">
        <v>30</v>
      </c>
      <c r="F15" s="15" t="s">
        <v>70</v>
      </c>
      <c r="G15" s="15" t="s">
        <v>69</v>
      </c>
      <c r="H15" s="15" t="s">
        <v>21</v>
      </c>
      <c r="I15" s="12">
        <f>NETWORKDAYS.INTL(Tabla1[[#This Row],[FECHA DE RADICADO]],Tabla1[[#This Row],[FECHA DE ENTREGA AL PETICIONARIO ]],1)-2</f>
        <v>5</v>
      </c>
      <c r="J15" s="14" t="s">
        <v>17</v>
      </c>
      <c r="K15" s="14" t="s">
        <v>19</v>
      </c>
      <c r="L15" s="15" t="s">
        <v>16</v>
      </c>
      <c r="M15" s="15" t="s">
        <v>16</v>
      </c>
      <c r="N15" s="14" t="s">
        <v>19</v>
      </c>
      <c r="O15" s="15" t="s">
        <v>71</v>
      </c>
      <c r="P15" s="13">
        <v>44427</v>
      </c>
      <c r="Q15" s="20">
        <v>44427</v>
      </c>
      <c r="R15" s="16">
        <v>20211041037461</v>
      </c>
      <c r="S15" s="17" t="s">
        <v>215</v>
      </c>
    </row>
    <row r="16" spans="1:19" s="18" customFormat="1" ht="63.75" x14ac:dyDescent="0.25">
      <c r="A16" s="11">
        <v>14</v>
      </c>
      <c r="B16" s="25">
        <v>20216200954122</v>
      </c>
      <c r="C16" s="13">
        <v>44422</v>
      </c>
      <c r="D16" s="14" t="s">
        <v>72</v>
      </c>
      <c r="E16" s="14" t="s">
        <v>30</v>
      </c>
      <c r="F16" s="15" t="s">
        <v>70</v>
      </c>
      <c r="G16" s="15" t="s">
        <v>69</v>
      </c>
      <c r="H16" s="15" t="s">
        <v>21</v>
      </c>
      <c r="I16" s="12">
        <f>NETWORKDAYS.INTL(Tabla1[[#This Row],[FECHA DE RADICADO]],Tabla1[[#This Row],[FECHA DE ENTREGA AL PETICIONARIO ]],1)-5</f>
        <v>65</v>
      </c>
      <c r="J16" s="14" t="s">
        <v>17</v>
      </c>
      <c r="K16" s="14" t="s">
        <v>19</v>
      </c>
      <c r="L16" s="14" t="s">
        <v>16</v>
      </c>
      <c r="M16" s="14" t="s">
        <v>16</v>
      </c>
      <c r="N16" s="14" t="s">
        <v>19</v>
      </c>
      <c r="O16" s="15" t="s">
        <v>73</v>
      </c>
      <c r="P16" s="13">
        <v>44519</v>
      </c>
      <c r="Q16" s="13">
        <v>44519</v>
      </c>
      <c r="R16" s="16">
        <v>20211041533431</v>
      </c>
      <c r="S16" s="17" t="s">
        <v>216</v>
      </c>
    </row>
    <row r="17" spans="1:19" s="18" customFormat="1" ht="38.25" x14ac:dyDescent="0.25">
      <c r="A17" s="11">
        <v>15</v>
      </c>
      <c r="B17" s="25">
        <v>20216200960302</v>
      </c>
      <c r="C17" s="13">
        <v>44425</v>
      </c>
      <c r="D17" s="14" t="s">
        <v>74</v>
      </c>
      <c r="E17" s="14" t="s">
        <v>30</v>
      </c>
      <c r="F17" s="15" t="s">
        <v>28</v>
      </c>
      <c r="G17" s="15" t="s">
        <v>15</v>
      </c>
      <c r="H17" s="15" t="s">
        <v>21</v>
      </c>
      <c r="I17" s="12">
        <f>NETWORKDAYS.INTL(Tabla1[[#This Row],[FECHA DE RADICADO]],Tabla1[[#This Row],[FECHA DE ENTREGA AL PETICIONARIO ]],1)-5</f>
        <v>92</v>
      </c>
      <c r="J17" s="14" t="s">
        <v>17</v>
      </c>
      <c r="K17" s="14" t="s">
        <v>19</v>
      </c>
      <c r="L17" s="14" t="s">
        <v>16</v>
      </c>
      <c r="M17" s="14" t="s">
        <v>16</v>
      </c>
      <c r="N17" s="14" t="s">
        <v>19</v>
      </c>
      <c r="O17" s="15" t="s">
        <v>75</v>
      </c>
      <c r="P17" s="13">
        <v>44559</v>
      </c>
      <c r="Q17" s="20">
        <v>44559</v>
      </c>
      <c r="R17" s="16">
        <v>20212201716981</v>
      </c>
      <c r="S17" s="17" t="s">
        <v>217</v>
      </c>
    </row>
    <row r="18" spans="1:19" s="18" customFormat="1" ht="127.5" x14ac:dyDescent="0.25">
      <c r="A18" s="11">
        <v>16</v>
      </c>
      <c r="B18" s="25">
        <v>20216200984842</v>
      </c>
      <c r="C18" s="13">
        <v>44428</v>
      </c>
      <c r="D18" s="14" t="s">
        <v>76</v>
      </c>
      <c r="E18" s="14" t="s">
        <v>30</v>
      </c>
      <c r="F18" s="15" t="s">
        <v>28</v>
      </c>
      <c r="G18" s="15" t="s">
        <v>15</v>
      </c>
      <c r="H18" s="15" t="s">
        <v>77</v>
      </c>
      <c r="I18" s="12" t="s">
        <v>77</v>
      </c>
      <c r="J18" s="14" t="s">
        <v>78</v>
      </c>
      <c r="K18" s="14" t="s">
        <v>16</v>
      </c>
      <c r="L18" s="14" t="s">
        <v>16</v>
      </c>
      <c r="M18" s="14" t="s">
        <v>16</v>
      </c>
      <c r="N18" s="14" t="s">
        <v>77</v>
      </c>
      <c r="O18" s="15" t="s">
        <v>77</v>
      </c>
      <c r="P18" s="13" t="s">
        <v>77</v>
      </c>
      <c r="Q18" s="13" t="s">
        <v>77</v>
      </c>
      <c r="R18" s="16" t="s">
        <v>77</v>
      </c>
      <c r="S18" s="17" t="s">
        <v>218</v>
      </c>
    </row>
    <row r="19" spans="1:19" s="18" customFormat="1" ht="51" x14ac:dyDescent="0.25">
      <c r="A19" s="11">
        <v>17</v>
      </c>
      <c r="B19" s="25">
        <v>20216200993042</v>
      </c>
      <c r="C19" s="13">
        <v>44431</v>
      </c>
      <c r="D19" s="14" t="s">
        <v>79</v>
      </c>
      <c r="E19" s="14" t="s">
        <v>30</v>
      </c>
      <c r="F19" s="15" t="s">
        <v>44</v>
      </c>
      <c r="G19" s="15" t="s">
        <v>15</v>
      </c>
      <c r="H19" s="15" t="s">
        <v>21</v>
      </c>
      <c r="I19" s="12">
        <f>NETWORKDAYS.INTL(Tabla1[[#This Row],[FECHA DE RADICADO]],Tabla1[[#This Row],[FECHA DE ENTREGA AL PETICIONARIO ]],1)-5</f>
        <v>79</v>
      </c>
      <c r="J19" s="14" t="s">
        <v>78</v>
      </c>
      <c r="K19" s="14" t="s">
        <v>19</v>
      </c>
      <c r="L19" s="14" t="s">
        <v>16</v>
      </c>
      <c r="M19" s="14" t="s">
        <v>16</v>
      </c>
      <c r="N19" s="14" t="s">
        <v>19</v>
      </c>
      <c r="O19" s="15" t="s">
        <v>80</v>
      </c>
      <c r="P19" s="13">
        <v>44546</v>
      </c>
      <c r="Q19" s="13">
        <v>44546</v>
      </c>
      <c r="R19" s="16">
        <v>20212201672101</v>
      </c>
      <c r="S19" s="17" t="s">
        <v>219</v>
      </c>
    </row>
    <row r="20" spans="1:19" s="18" customFormat="1" ht="63.75" x14ac:dyDescent="0.25">
      <c r="A20" s="11">
        <v>18</v>
      </c>
      <c r="B20" s="25">
        <v>20216200991772</v>
      </c>
      <c r="C20" s="13">
        <v>44431</v>
      </c>
      <c r="D20" s="14" t="s">
        <v>81</v>
      </c>
      <c r="E20" s="14" t="s">
        <v>30</v>
      </c>
      <c r="F20" s="15" t="s">
        <v>40</v>
      </c>
      <c r="G20" s="15" t="s">
        <v>82</v>
      </c>
      <c r="H20" s="15" t="s">
        <v>21</v>
      </c>
      <c r="I20" s="12">
        <f>NETWORKDAYS.INTL(Tabla1[[#This Row],[FECHA DE RADICADO]],Tabla1[[#This Row],[FECHA DE ENTREGA AL PETICIONARIO ]],1)-1</f>
        <v>33</v>
      </c>
      <c r="J20" s="14" t="s">
        <v>78</v>
      </c>
      <c r="K20" s="14" t="s">
        <v>19</v>
      </c>
      <c r="L20" s="14" t="s">
        <v>16</v>
      </c>
      <c r="M20" s="14" t="s">
        <v>16</v>
      </c>
      <c r="N20" s="14" t="s">
        <v>19</v>
      </c>
      <c r="O20" s="15" t="s">
        <v>83</v>
      </c>
      <c r="P20" s="20">
        <v>44476</v>
      </c>
      <c r="Q20" s="20">
        <v>44476</v>
      </c>
      <c r="R20" s="16">
        <v>20213101098561</v>
      </c>
      <c r="S20" s="17" t="s">
        <v>220</v>
      </c>
    </row>
    <row r="21" spans="1:19" s="18" customFormat="1" ht="51" x14ac:dyDescent="0.25">
      <c r="A21" s="11">
        <v>19</v>
      </c>
      <c r="B21" s="25">
        <v>20216200996672</v>
      </c>
      <c r="C21" s="13">
        <v>44432</v>
      </c>
      <c r="D21" s="14" t="s">
        <v>84</v>
      </c>
      <c r="E21" s="14" t="s">
        <v>30</v>
      </c>
      <c r="F21" s="15" t="s">
        <v>39</v>
      </c>
      <c r="G21" s="15" t="s">
        <v>85</v>
      </c>
      <c r="H21" s="15" t="s">
        <v>86</v>
      </c>
      <c r="I21" s="12" t="s">
        <v>77</v>
      </c>
      <c r="J21" s="14" t="s">
        <v>18</v>
      </c>
      <c r="K21" s="14" t="s">
        <v>16</v>
      </c>
      <c r="L21" s="14" t="s">
        <v>16</v>
      </c>
      <c r="M21" s="14" t="s">
        <v>16</v>
      </c>
      <c r="N21" s="14" t="s">
        <v>16</v>
      </c>
      <c r="O21" s="15" t="s">
        <v>77</v>
      </c>
      <c r="P21" s="13" t="s">
        <v>77</v>
      </c>
      <c r="Q21" s="13" t="s">
        <v>77</v>
      </c>
      <c r="R21" s="21">
        <v>20213101285131</v>
      </c>
      <c r="S21" s="17" t="s">
        <v>221</v>
      </c>
    </row>
    <row r="22" spans="1:19" s="18" customFormat="1" ht="63.75" x14ac:dyDescent="0.25">
      <c r="A22" s="11">
        <v>20</v>
      </c>
      <c r="B22" s="25">
        <v>20216201017142</v>
      </c>
      <c r="C22" s="13">
        <v>44434</v>
      </c>
      <c r="D22" s="14" t="s">
        <v>87</v>
      </c>
      <c r="E22" s="14" t="s">
        <v>30</v>
      </c>
      <c r="F22" s="15" t="s">
        <v>44</v>
      </c>
      <c r="G22" s="15" t="s">
        <v>88</v>
      </c>
      <c r="H22" s="15" t="s">
        <v>77</v>
      </c>
      <c r="I22" s="12" t="s">
        <v>77</v>
      </c>
      <c r="J22" s="14" t="s">
        <v>17</v>
      </c>
      <c r="K22" s="14" t="s">
        <v>16</v>
      </c>
      <c r="L22" s="14" t="s">
        <v>16</v>
      </c>
      <c r="M22" s="14" t="s">
        <v>16</v>
      </c>
      <c r="N22" s="14" t="s">
        <v>16</v>
      </c>
      <c r="O22" s="15" t="s">
        <v>77</v>
      </c>
      <c r="P22" s="13" t="s">
        <v>77</v>
      </c>
      <c r="Q22" s="13" t="s">
        <v>77</v>
      </c>
      <c r="R22" s="21" t="s">
        <v>77</v>
      </c>
      <c r="S22" s="17" t="s">
        <v>222</v>
      </c>
    </row>
    <row r="23" spans="1:19" s="18" customFormat="1" ht="38.25" x14ac:dyDescent="0.25">
      <c r="A23" s="11">
        <v>21</v>
      </c>
      <c r="B23" s="25">
        <v>20216201015272</v>
      </c>
      <c r="C23" s="13">
        <v>44434</v>
      </c>
      <c r="D23" s="14" t="s">
        <v>89</v>
      </c>
      <c r="E23" s="14" t="s">
        <v>30</v>
      </c>
      <c r="F23" s="15" t="s">
        <v>90</v>
      </c>
      <c r="G23" s="22" t="s">
        <v>91</v>
      </c>
      <c r="H23" s="15" t="s">
        <v>21</v>
      </c>
      <c r="I23" s="12">
        <f>NETWORKDAYS.INTL(Tabla1[[#This Row],[FECHA DE RADICADO]],Tabla1[[#This Row],[FECHA DE ENTREGA AL PETICIONARIO ]],1)-1</f>
        <v>25</v>
      </c>
      <c r="J23" s="14" t="s">
        <v>18</v>
      </c>
      <c r="K23" s="14" t="s">
        <v>19</v>
      </c>
      <c r="L23" s="14" t="s">
        <v>19</v>
      </c>
      <c r="M23" s="14" t="s">
        <v>19</v>
      </c>
      <c r="N23" s="14" t="s">
        <v>19</v>
      </c>
      <c r="O23" s="15" t="s">
        <v>92</v>
      </c>
      <c r="P23" s="13">
        <v>44469</v>
      </c>
      <c r="Q23" s="13">
        <v>44469</v>
      </c>
      <c r="R23" s="16">
        <v>20213001258191</v>
      </c>
      <c r="S23" s="17" t="s">
        <v>223</v>
      </c>
    </row>
    <row r="24" spans="1:19" s="18" customFormat="1" ht="38.25" x14ac:dyDescent="0.25">
      <c r="A24" s="11">
        <v>22</v>
      </c>
      <c r="B24" s="25">
        <v>20216201082452</v>
      </c>
      <c r="C24" s="13">
        <v>44448</v>
      </c>
      <c r="D24" s="14" t="s">
        <v>93</v>
      </c>
      <c r="E24" s="14" t="s">
        <v>30</v>
      </c>
      <c r="F24" s="15" t="s">
        <v>28</v>
      </c>
      <c r="G24" s="15" t="s">
        <v>15</v>
      </c>
      <c r="H24" s="15" t="s">
        <v>21</v>
      </c>
      <c r="I24" s="12">
        <f>NETWORKDAYS.INTL(Tabla1[[#This Row],[FECHA DE RADICADO]],Tabla1[[#This Row],[FECHA DE ENTREGA AL PETICIONARIO ]],1)-4</f>
        <v>56</v>
      </c>
      <c r="J24" s="14" t="s">
        <v>17</v>
      </c>
      <c r="K24" s="14" t="s">
        <v>19</v>
      </c>
      <c r="L24" s="15" t="s">
        <v>19</v>
      </c>
      <c r="M24" s="15" t="s">
        <v>19</v>
      </c>
      <c r="N24" s="15" t="s">
        <v>19</v>
      </c>
      <c r="O24" s="15" t="s">
        <v>94</v>
      </c>
      <c r="P24" s="13">
        <v>44531</v>
      </c>
      <c r="Q24" s="20">
        <v>44531</v>
      </c>
      <c r="R24" s="16">
        <v>20212201615161</v>
      </c>
      <c r="S24" s="17" t="s">
        <v>206</v>
      </c>
    </row>
    <row r="25" spans="1:19" s="18" customFormat="1" ht="51" x14ac:dyDescent="0.25">
      <c r="A25" s="11">
        <v>23</v>
      </c>
      <c r="B25" s="25">
        <v>20216201117362</v>
      </c>
      <c r="C25" s="13">
        <v>44454</v>
      </c>
      <c r="D25" s="14" t="s">
        <v>95</v>
      </c>
      <c r="E25" s="14" t="s">
        <v>30</v>
      </c>
      <c r="F25" s="15" t="s">
        <v>40</v>
      </c>
      <c r="G25" s="15" t="s">
        <v>15</v>
      </c>
      <c r="H25" s="15" t="s">
        <v>21</v>
      </c>
      <c r="I25" s="12">
        <f>NETWORKDAYS.INTL(Tabla1[[#This Row],[FECHA DE RADICADO]],Tabla1[[#This Row],[FECHA DE ENTREGA AL PETICIONARIO ]],1)-4</f>
        <v>46</v>
      </c>
      <c r="J25" s="14" t="s">
        <v>17</v>
      </c>
      <c r="K25" s="14" t="s">
        <v>16</v>
      </c>
      <c r="L25" s="15" t="s">
        <v>16</v>
      </c>
      <c r="M25" s="15" t="s">
        <v>16</v>
      </c>
      <c r="N25" s="14" t="s">
        <v>19</v>
      </c>
      <c r="O25" s="15" t="s">
        <v>96</v>
      </c>
      <c r="P25" s="13">
        <v>44523</v>
      </c>
      <c r="Q25" s="20">
        <v>44523</v>
      </c>
      <c r="R25" s="16">
        <v>20212201553681</v>
      </c>
      <c r="S25" s="17" t="s">
        <v>224</v>
      </c>
    </row>
    <row r="26" spans="1:19" s="18" customFormat="1" ht="38.25" x14ac:dyDescent="0.25">
      <c r="A26" s="11">
        <v>24</v>
      </c>
      <c r="B26" s="25">
        <v>20216201069152</v>
      </c>
      <c r="C26" s="13">
        <v>44446</v>
      </c>
      <c r="D26" s="14" t="s">
        <v>97</v>
      </c>
      <c r="E26" s="14" t="s">
        <v>30</v>
      </c>
      <c r="F26" s="15" t="s">
        <v>44</v>
      </c>
      <c r="G26" s="15" t="s">
        <v>98</v>
      </c>
      <c r="H26" s="15" t="s">
        <v>21</v>
      </c>
      <c r="I26" s="12">
        <f>NETWORKDAYS.INTL(Tabla1[[#This Row],[FECHA DE RADICADO]],Tabla1[[#This Row],[FECHA DE ENTREGA AL PETICIONARIO ]],1)-3</f>
        <v>46</v>
      </c>
      <c r="J26" s="14" t="s">
        <v>17</v>
      </c>
      <c r="K26" s="14" t="s">
        <v>19</v>
      </c>
      <c r="L26" s="15" t="s">
        <v>19</v>
      </c>
      <c r="M26" s="15" t="s">
        <v>19</v>
      </c>
      <c r="N26" s="14" t="s">
        <v>19</v>
      </c>
      <c r="O26" s="15" t="s">
        <v>99</v>
      </c>
      <c r="P26" s="13">
        <v>44512</v>
      </c>
      <c r="Q26" s="13">
        <v>44512</v>
      </c>
      <c r="R26" s="16">
        <v>20214301440911</v>
      </c>
      <c r="S26" s="17" t="s">
        <v>225</v>
      </c>
    </row>
    <row r="27" spans="1:19" s="18" customFormat="1" ht="38.25" x14ac:dyDescent="0.25">
      <c r="A27" s="11">
        <v>25</v>
      </c>
      <c r="B27" s="25">
        <v>20216201186052</v>
      </c>
      <c r="C27" s="13">
        <v>44467</v>
      </c>
      <c r="D27" s="14" t="s">
        <v>100</v>
      </c>
      <c r="E27" s="14" t="s">
        <v>30</v>
      </c>
      <c r="F27" s="15" t="s">
        <v>90</v>
      </c>
      <c r="G27" s="15" t="s">
        <v>48</v>
      </c>
      <c r="H27" s="15" t="s">
        <v>21</v>
      </c>
      <c r="I27" s="12">
        <f>NETWORKDAYS.INTL(Tabla1[[#This Row],[FECHA DE RADICADO]],Tabla1[[#This Row],[FECHA DE ENTREGA AL PETICIONARIO ]],1)-1</f>
        <v>9</v>
      </c>
      <c r="J27" s="14" t="s">
        <v>17</v>
      </c>
      <c r="K27" s="14" t="s">
        <v>19</v>
      </c>
      <c r="L27" s="15" t="s">
        <v>19</v>
      </c>
      <c r="M27" s="15" t="s">
        <v>19</v>
      </c>
      <c r="N27" s="14" t="s">
        <v>19</v>
      </c>
      <c r="O27" s="15" t="s">
        <v>101</v>
      </c>
      <c r="P27" s="13">
        <v>44480</v>
      </c>
      <c r="Q27" s="13">
        <v>44480</v>
      </c>
      <c r="R27" s="16">
        <v>20217701287641</v>
      </c>
      <c r="S27" s="17" t="s">
        <v>226</v>
      </c>
    </row>
    <row r="28" spans="1:19" s="18" customFormat="1" ht="89.25" x14ac:dyDescent="0.25">
      <c r="A28" s="11">
        <v>26</v>
      </c>
      <c r="B28" s="25">
        <v>20216201208902</v>
      </c>
      <c r="C28" s="13">
        <v>44469</v>
      </c>
      <c r="D28" s="14" t="s">
        <v>102</v>
      </c>
      <c r="E28" s="14" t="s">
        <v>105</v>
      </c>
      <c r="F28" s="15" t="s">
        <v>106</v>
      </c>
      <c r="G28" s="15" t="s">
        <v>103</v>
      </c>
      <c r="H28" s="15" t="s">
        <v>134</v>
      </c>
      <c r="I28" s="12" t="s">
        <v>110</v>
      </c>
      <c r="J28" s="14" t="s">
        <v>18</v>
      </c>
      <c r="K28" s="14" t="s">
        <v>16</v>
      </c>
      <c r="L28" s="15" t="s">
        <v>16</v>
      </c>
      <c r="M28" s="15" t="s">
        <v>16</v>
      </c>
      <c r="N28" s="14" t="s">
        <v>19</v>
      </c>
      <c r="O28" s="15" t="s">
        <v>107</v>
      </c>
      <c r="P28" s="20">
        <v>44489</v>
      </c>
      <c r="Q28" s="15" t="s">
        <v>77</v>
      </c>
      <c r="R28" s="15" t="s">
        <v>104</v>
      </c>
      <c r="S28" s="17" t="s">
        <v>227</v>
      </c>
    </row>
    <row r="29" spans="1:19" s="18" customFormat="1" ht="38.25" x14ac:dyDescent="0.25">
      <c r="A29" s="11">
        <v>27</v>
      </c>
      <c r="B29" s="25">
        <v>20216201120622</v>
      </c>
      <c r="C29" s="13">
        <v>44454</v>
      </c>
      <c r="D29" s="14" t="s">
        <v>108</v>
      </c>
      <c r="E29" s="14" t="s">
        <v>30</v>
      </c>
      <c r="F29" s="15" t="s">
        <v>40</v>
      </c>
      <c r="G29" s="15" t="s">
        <v>69</v>
      </c>
      <c r="H29" s="15" t="s">
        <v>21</v>
      </c>
      <c r="I29" s="23">
        <f>NETWORKDAYS.INTL(Tabla1[[#This Row],[FECHA DE RADICADO]],Tabla1[[#This Row],[FECHA DE ENTREGA AL PETICIONARIO ]],1)-1</f>
        <v>7</v>
      </c>
      <c r="J29" s="14" t="s">
        <v>17</v>
      </c>
      <c r="K29" s="14" t="s">
        <v>19</v>
      </c>
      <c r="L29" s="15" t="s">
        <v>19</v>
      </c>
      <c r="M29" s="15" t="s">
        <v>19</v>
      </c>
      <c r="N29" s="14" t="s">
        <v>19</v>
      </c>
      <c r="O29" s="15" t="s">
        <v>109</v>
      </c>
      <c r="P29" s="13">
        <v>44463</v>
      </c>
      <c r="Q29" s="13">
        <v>44463</v>
      </c>
      <c r="R29" s="16">
        <v>20211041223491</v>
      </c>
      <c r="S29" s="17" t="s">
        <v>228</v>
      </c>
    </row>
    <row r="30" spans="1:19" s="18" customFormat="1" ht="38.25" x14ac:dyDescent="0.25">
      <c r="A30" s="11">
        <v>28</v>
      </c>
      <c r="B30" s="25">
        <v>20216201235852</v>
      </c>
      <c r="C30" s="13">
        <v>44474</v>
      </c>
      <c r="D30" s="14" t="s">
        <v>111</v>
      </c>
      <c r="E30" s="14" t="s">
        <v>30</v>
      </c>
      <c r="F30" s="15" t="s">
        <v>40</v>
      </c>
      <c r="G30" s="15" t="s">
        <v>26</v>
      </c>
      <c r="H30" s="15" t="s">
        <v>21</v>
      </c>
      <c r="I30" s="23">
        <f>NETWORKDAYS.INTL(Tabla1[[#This Row],[FECHA DE RADICADO]],Tabla1[[#This Row],[FECHA DE ENTREGA AL PETICIONARIO ]],1)-2</f>
        <v>11</v>
      </c>
      <c r="J30" s="14" t="s">
        <v>17</v>
      </c>
      <c r="K30" s="14" t="s">
        <v>19</v>
      </c>
      <c r="L30" s="14" t="s">
        <v>16</v>
      </c>
      <c r="M30" s="14" t="s">
        <v>16</v>
      </c>
      <c r="N30" s="14" t="s">
        <v>19</v>
      </c>
      <c r="O30" s="15" t="s">
        <v>113</v>
      </c>
      <c r="P30" s="20">
        <v>44490</v>
      </c>
      <c r="Q30" s="20">
        <v>44490</v>
      </c>
      <c r="R30" s="15" t="s">
        <v>112</v>
      </c>
      <c r="S30" s="17" t="s">
        <v>229</v>
      </c>
    </row>
    <row r="31" spans="1:19" s="18" customFormat="1" ht="38.25" x14ac:dyDescent="0.25">
      <c r="A31" s="11">
        <v>29</v>
      </c>
      <c r="B31" s="25">
        <v>20216201256972</v>
      </c>
      <c r="C31" s="13">
        <v>44477</v>
      </c>
      <c r="D31" s="14" t="s">
        <v>114</v>
      </c>
      <c r="E31" s="14" t="s">
        <v>115</v>
      </c>
      <c r="F31" s="15" t="s">
        <v>90</v>
      </c>
      <c r="G31" s="15" t="s">
        <v>63</v>
      </c>
      <c r="H31" s="15" t="s">
        <v>21</v>
      </c>
      <c r="I31" s="23">
        <f>NETWORKDAYS.INTL(Tabla1[[#This Row],[FECHA DE RADICADO]],Tabla1[[#This Row],[FECHA DE ENTREGA AL PETICIONARIO ]],1)-1</f>
        <v>4</v>
      </c>
      <c r="J31" s="14" t="s">
        <v>18</v>
      </c>
      <c r="K31" s="14" t="s">
        <v>19</v>
      </c>
      <c r="L31" s="15" t="s">
        <v>19</v>
      </c>
      <c r="M31" s="15" t="s">
        <v>19</v>
      </c>
      <c r="N31" s="14" t="s">
        <v>19</v>
      </c>
      <c r="O31" s="15" t="s">
        <v>116</v>
      </c>
      <c r="P31" s="13">
        <v>44483</v>
      </c>
      <c r="Q31" s="13">
        <v>44483</v>
      </c>
      <c r="R31" s="16">
        <v>20211031351191</v>
      </c>
      <c r="S31" s="17" t="s">
        <v>230</v>
      </c>
    </row>
    <row r="32" spans="1:19" s="18" customFormat="1" ht="51" x14ac:dyDescent="0.25">
      <c r="A32" s="11">
        <v>30</v>
      </c>
      <c r="B32" s="25">
        <v>20216201221402</v>
      </c>
      <c r="C32" s="13">
        <v>44472</v>
      </c>
      <c r="D32" s="14" t="s">
        <v>117</v>
      </c>
      <c r="E32" s="14" t="s">
        <v>120</v>
      </c>
      <c r="F32" s="15" t="s">
        <v>18</v>
      </c>
      <c r="G32" s="15" t="s">
        <v>118</v>
      </c>
      <c r="H32" s="15" t="s">
        <v>21</v>
      </c>
      <c r="I32" s="23">
        <f>NETWORKDAYS.INTL(Tabla1[[#This Row],[FECHA DE RADICADO]],Tabla1[[#This Row],[FECHA DE ENTREGA AL PETICIONARIO ]],1)-2</f>
        <v>16</v>
      </c>
      <c r="J32" s="14" t="s">
        <v>17</v>
      </c>
      <c r="K32" s="14" t="s">
        <v>19</v>
      </c>
      <c r="L32" s="15" t="s">
        <v>19</v>
      </c>
      <c r="M32" s="15" t="s">
        <v>19</v>
      </c>
      <c r="N32" s="14" t="s">
        <v>19</v>
      </c>
      <c r="O32" s="15" t="s">
        <v>119</v>
      </c>
      <c r="P32" s="13">
        <v>44496</v>
      </c>
      <c r="Q32" s="20">
        <v>44496</v>
      </c>
      <c r="R32" s="21">
        <v>20214201384431</v>
      </c>
      <c r="S32" s="17" t="s">
        <v>231</v>
      </c>
    </row>
    <row r="33" spans="1:19" s="18" customFormat="1" ht="38.25" x14ac:dyDescent="0.25">
      <c r="A33" s="11">
        <v>31</v>
      </c>
      <c r="B33" s="25">
        <v>20216201318212</v>
      </c>
      <c r="C33" s="13">
        <v>44491</v>
      </c>
      <c r="D33" s="14" t="s">
        <v>121</v>
      </c>
      <c r="E33" s="14" t="s">
        <v>30</v>
      </c>
      <c r="F33" s="15" t="s">
        <v>123</v>
      </c>
      <c r="G33" s="15" t="s">
        <v>122</v>
      </c>
      <c r="H33" s="15" t="s">
        <v>21</v>
      </c>
      <c r="I33" s="23">
        <f>NETWORKDAYS.INTL(Tabla1[[#This Row],[FECHA DE RADICADO]],Tabla1[[#This Row],[FECHA DE ENTREGA AL PETICIONARIO ]],1)-4</f>
        <v>34</v>
      </c>
      <c r="J33" s="14" t="s">
        <v>18</v>
      </c>
      <c r="K33" s="14" t="s">
        <v>19</v>
      </c>
      <c r="L33" s="15" t="s">
        <v>16</v>
      </c>
      <c r="M33" s="15" t="s">
        <v>16</v>
      </c>
      <c r="N33" s="14" t="s">
        <v>19</v>
      </c>
      <c r="O33" s="15" t="s">
        <v>124</v>
      </c>
      <c r="P33" s="13">
        <v>44544</v>
      </c>
      <c r="Q33" s="13">
        <v>44544</v>
      </c>
      <c r="R33" s="21">
        <v>20213201669901</v>
      </c>
      <c r="S33" s="17" t="s">
        <v>232</v>
      </c>
    </row>
    <row r="34" spans="1:19" s="18" customFormat="1" ht="38.25" x14ac:dyDescent="0.25">
      <c r="A34" s="11">
        <v>32</v>
      </c>
      <c r="B34" s="25">
        <v>20216201363882</v>
      </c>
      <c r="C34" s="13">
        <v>44498</v>
      </c>
      <c r="D34" s="14" t="s">
        <v>125</v>
      </c>
      <c r="E34" s="14" t="s">
        <v>30</v>
      </c>
      <c r="F34" s="15" t="s">
        <v>44</v>
      </c>
      <c r="G34" s="15" t="s">
        <v>122</v>
      </c>
      <c r="H34" s="15" t="s">
        <v>21</v>
      </c>
      <c r="I34" s="23">
        <f>NETWORKDAYS.INTL(Tabla1[[#This Row],[FECHA DE RADICADO]],Tabla1[[#This Row],[FECHA DE ENTREGA AL PETICIONARIO ]],1)-4</f>
        <v>29</v>
      </c>
      <c r="J34" s="14" t="s">
        <v>17</v>
      </c>
      <c r="K34" s="14" t="s">
        <v>19</v>
      </c>
      <c r="L34" s="14" t="s">
        <v>19</v>
      </c>
      <c r="M34" s="14" t="s">
        <v>19</v>
      </c>
      <c r="N34" s="14" t="s">
        <v>19</v>
      </c>
      <c r="O34" s="15" t="s">
        <v>127</v>
      </c>
      <c r="P34" s="20">
        <v>44558</v>
      </c>
      <c r="Q34" s="20">
        <v>44544</v>
      </c>
      <c r="R34" s="15" t="s">
        <v>126</v>
      </c>
      <c r="S34" s="17" t="s">
        <v>233</v>
      </c>
    </row>
    <row r="35" spans="1:19" s="18" customFormat="1" ht="38.25" x14ac:dyDescent="0.25">
      <c r="A35" s="11">
        <v>33</v>
      </c>
      <c r="B35" s="25">
        <v>20216201280332</v>
      </c>
      <c r="C35" s="13">
        <v>44482</v>
      </c>
      <c r="D35" s="14" t="s">
        <v>128</v>
      </c>
      <c r="E35" s="14" t="s">
        <v>30</v>
      </c>
      <c r="F35" s="15" t="s">
        <v>44</v>
      </c>
      <c r="G35" s="15" t="s">
        <v>57</v>
      </c>
      <c r="H35" s="15" t="s">
        <v>21</v>
      </c>
      <c r="I35" s="23">
        <f>NETWORKDAYS.INTL(Tabla1[[#This Row],[FECHA DE RADICADO]],Tabla1[[#This Row],[FECHA DE ENTREGA AL PETICIONARIO ]],1)-1</f>
        <v>1</v>
      </c>
      <c r="J35" s="14" t="s">
        <v>17</v>
      </c>
      <c r="K35" s="14" t="s">
        <v>19</v>
      </c>
      <c r="L35" s="15" t="s">
        <v>19</v>
      </c>
      <c r="M35" s="15" t="s">
        <v>19</v>
      </c>
      <c r="N35" s="14" t="s">
        <v>19</v>
      </c>
      <c r="O35" s="20" t="s">
        <v>129</v>
      </c>
      <c r="P35" s="13">
        <v>44483</v>
      </c>
      <c r="Q35" s="20">
        <v>44483</v>
      </c>
      <c r="R35" s="16">
        <v>20216101351871</v>
      </c>
      <c r="S35" s="17" t="s">
        <v>234</v>
      </c>
    </row>
    <row r="36" spans="1:19" s="18" customFormat="1" ht="38.25" x14ac:dyDescent="0.25">
      <c r="A36" s="11">
        <v>34</v>
      </c>
      <c r="B36" s="25">
        <v>20216201347832</v>
      </c>
      <c r="C36" s="13">
        <v>44497</v>
      </c>
      <c r="D36" s="14" t="s">
        <v>130</v>
      </c>
      <c r="E36" s="14" t="s">
        <v>30</v>
      </c>
      <c r="F36" s="15" t="s">
        <v>44</v>
      </c>
      <c r="G36" s="15" t="s">
        <v>60</v>
      </c>
      <c r="H36" s="15" t="s">
        <v>21</v>
      </c>
      <c r="I36" s="23">
        <f>NETWORKDAYS.INTL(Tabla1[[#This Row],[FECHA DE RADICADO]],Tabla1[[#This Row],[FECHA DE ENTREGA AL PETICIONARIO ]],1)-1</f>
        <v>0</v>
      </c>
      <c r="J36" s="14" t="s">
        <v>17</v>
      </c>
      <c r="K36" s="14" t="s">
        <v>19</v>
      </c>
      <c r="L36" s="14" t="s">
        <v>19</v>
      </c>
      <c r="M36" s="14" t="s">
        <v>19</v>
      </c>
      <c r="N36" s="14" t="s">
        <v>19</v>
      </c>
      <c r="O36" s="15" t="s">
        <v>131</v>
      </c>
      <c r="P36" s="13">
        <v>44497</v>
      </c>
      <c r="Q36" s="13">
        <v>44497</v>
      </c>
      <c r="R36" s="16">
        <v>20216101434801</v>
      </c>
      <c r="S36" s="17" t="s">
        <v>212</v>
      </c>
    </row>
    <row r="37" spans="1:19" s="18" customFormat="1" ht="38.25" x14ac:dyDescent="0.25">
      <c r="A37" s="11">
        <v>35</v>
      </c>
      <c r="B37" s="25">
        <v>20216001217692</v>
      </c>
      <c r="C37" s="13">
        <v>44470</v>
      </c>
      <c r="D37" s="14" t="s">
        <v>132</v>
      </c>
      <c r="E37" s="14" t="s">
        <v>30</v>
      </c>
      <c r="F37" s="15" t="s">
        <v>135</v>
      </c>
      <c r="G37" s="15" t="s">
        <v>103</v>
      </c>
      <c r="H37" s="15" t="s">
        <v>134</v>
      </c>
      <c r="I37" s="23">
        <f>NETWORKDAYS.INTL(Tabla1[[#This Row],[FECHA DE RADICADO]],Tabla1[[#This Row],[FECHA DE ENTREGA AL PETICIONARIO ]],1)-2</f>
        <v>16</v>
      </c>
      <c r="J37" s="14" t="s">
        <v>17</v>
      </c>
      <c r="K37" s="14" t="s">
        <v>19</v>
      </c>
      <c r="L37" s="15" t="s">
        <v>19</v>
      </c>
      <c r="M37" s="15" t="s">
        <v>19</v>
      </c>
      <c r="N37" s="15" t="s">
        <v>19</v>
      </c>
      <c r="O37" s="15" t="s">
        <v>133</v>
      </c>
      <c r="P37" s="13">
        <v>44492</v>
      </c>
      <c r="Q37" s="20">
        <v>44495</v>
      </c>
      <c r="R37" s="16">
        <v>20216201335741</v>
      </c>
      <c r="S37" s="17" t="s">
        <v>235</v>
      </c>
    </row>
    <row r="38" spans="1:19" s="18" customFormat="1" ht="38.25" x14ac:dyDescent="0.25">
      <c r="A38" s="11">
        <v>36</v>
      </c>
      <c r="B38" s="25">
        <v>20217201234392</v>
      </c>
      <c r="C38" s="13">
        <v>44474</v>
      </c>
      <c r="D38" s="15" t="s">
        <v>136</v>
      </c>
      <c r="E38" s="14"/>
      <c r="F38" s="15" t="s">
        <v>137</v>
      </c>
      <c r="G38" s="15" t="s">
        <v>103</v>
      </c>
      <c r="H38" s="15" t="s">
        <v>134</v>
      </c>
      <c r="I38" s="23">
        <f>NETWORKDAYS.INTL(Tabla1[[#This Row],[FECHA DE RADICADO]],Tabla1[[#This Row],[FECHA DE ENTREGA AL PETICIONARIO ]],1)-1</f>
        <v>8</v>
      </c>
      <c r="J38" s="14" t="s">
        <v>17</v>
      </c>
      <c r="K38" s="14" t="s">
        <v>19</v>
      </c>
      <c r="L38" s="14" t="s">
        <v>19</v>
      </c>
      <c r="M38" s="14" t="s">
        <v>19</v>
      </c>
      <c r="N38" s="14" t="s">
        <v>19</v>
      </c>
      <c r="O38" s="15" t="s">
        <v>138</v>
      </c>
      <c r="P38" s="13">
        <v>44484</v>
      </c>
      <c r="Q38" s="13">
        <v>44484</v>
      </c>
      <c r="R38" s="16">
        <v>20216201323841</v>
      </c>
      <c r="S38" s="17" t="s">
        <v>235</v>
      </c>
    </row>
    <row r="39" spans="1:19" s="18" customFormat="1" ht="38.25" x14ac:dyDescent="0.25">
      <c r="A39" s="11">
        <v>37</v>
      </c>
      <c r="B39" s="25">
        <v>20217201214692</v>
      </c>
      <c r="C39" s="24">
        <v>44470</v>
      </c>
      <c r="D39" s="14" t="s">
        <v>139</v>
      </c>
      <c r="E39" s="14"/>
      <c r="F39" s="15" t="s">
        <v>28</v>
      </c>
      <c r="G39" s="15" t="s">
        <v>103</v>
      </c>
      <c r="H39" s="15" t="s">
        <v>21</v>
      </c>
      <c r="I39" s="23">
        <f>NETWORKDAYS.INTL(Tabla1[[#This Row],[FECHA DE RADICADO]],Tabla1[[#This Row],[FECHA DE ENTREGA AL PETICIONARIO ]],1)-1</f>
        <v>7</v>
      </c>
      <c r="J39" s="14" t="s">
        <v>18</v>
      </c>
      <c r="K39" s="14" t="s">
        <v>19</v>
      </c>
      <c r="L39" s="15" t="s">
        <v>19</v>
      </c>
      <c r="M39" s="15" t="s">
        <v>19</v>
      </c>
      <c r="N39" s="15" t="s">
        <v>19</v>
      </c>
      <c r="O39" s="15" t="s">
        <v>140</v>
      </c>
      <c r="P39" s="13">
        <v>44481</v>
      </c>
      <c r="Q39" s="13">
        <v>44481</v>
      </c>
      <c r="R39" s="16">
        <v>20216201292011</v>
      </c>
      <c r="S39" s="17" t="s">
        <v>236</v>
      </c>
    </row>
    <row r="40" spans="1:19" s="18" customFormat="1" ht="63.75" x14ac:dyDescent="0.25">
      <c r="A40" s="11">
        <v>38</v>
      </c>
      <c r="B40" s="25">
        <v>20216001349122</v>
      </c>
      <c r="C40" s="24">
        <v>44497</v>
      </c>
      <c r="D40" s="15" t="s">
        <v>141</v>
      </c>
      <c r="E40" s="14" t="s">
        <v>105</v>
      </c>
      <c r="F40" s="15" t="s">
        <v>137</v>
      </c>
      <c r="G40" s="15" t="s">
        <v>118</v>
      </c>
      <c r="H40" s="15" t="s">
        <v>77</v>
      </c>
      <c r="I40" s="25" t="s">
        <v>77</v>
      </c>
      <c r="J40" s="14" t="s">
        <v>18</v>
      </c>
      <c r="K40" s="14" t="s">
        <v>16</v>
      </c>
      <c r="L40" s="15" t="s">
        <v>16</v>
      </c>
      <c r="M40" s="15" t="s">
        <v>16</v>
      </c>
      <c r="N40" s="15" t="s">
        <v>16</v>
      </c>
      <c r="O40" s="15" t="s">
        <v>77</v>
      </c>
      <c r="P40" s="13" t="s">
        <v>77</v>
      </c>
      <c r="Q40" s="13" t="s">
        <v>77</v>
      </c>
      <c r="R40" s="16" t="s">
        <v>77</v>
      </c>
      <c r="S40" s="17" t="s">
        <v>237</v>
      </c>
    </row>
    <row r="41" spans="1:19" s="18" customFormat="1" ht="51" x14ac:dyDescent="0.25">
      <c r="A41" s="11">
        <v>39</v>
      </c>
      <c r="B41" s="25">
        <v>20216201353012</v>
      </c>
      <c r="C41" s="24">
        <v>44497</v>
      </c>
      <c r="D41" s="14" t="s">
        <v>145</v>
      </c>
      <c r="E41" s="14"/>
      <c r="F41" s="15" t="s">
        <v>146</v>
      </c>
      <c r="G41" s="15" t="s">
        <v>118</v>
      </c>
      <c r="H41" s="15" t="s">
        <v>21</v>
      </c>
      <c r="I41" s="12">
        <f>NETWORKDAYS.INTL(Tabla1[[#This Row],[FECHA DE RADICADO]],Tabla1[[#This Row],[FECHA DE ENTREGA AL PETICIONARIO ]],1)-4</f>
        <v>38</v>
      </c>
      <c r="J41" s="14" t="s">
        <v>17</v>
      </c>
      <c r="K41" s="14" t="s">
        <v>19</v>
      </c>
      <c r="L41" s="15" t="s">
        <v>16</v>
      </c>
      <c r="M41" s="15" t="s">
        <v>16</v>
      </c>
      <c r="N41" s="15" t="s">
        <v>19</v>
      </c>
      <c r="O41" s="15" t="s">
        <v>147</v>
      </c>
      <c r="P41" s="13">
        <v>44554</v>
      </c>
      <c r="Q41" s="13">
        <v>44554</v>
      </c>
      <c r="R41" s="16">
        <v>20214201641661</v>
      </c>
      <c r="S41" s="17" t="s">
        <v>238</v>
      </c>
    </row>
    <row r="42" spans="1:19" s="18" customFormat="1" ht="51" x14ac:dyDescent="0.25">
      <c r="A42" s="11">
        <v>40</v>
      </c>
      <c r="B42" s="25">
        <v>20216201361892</v>
      </c>
      <c r="C42" s="24">
        <v>44498</v>
      </c>
      <c r="D42" s="15" t="s">
        <v>148</v>
      </c>
      <c r="E42" s="14"/>
      <c r="F42" s="15" t="s">
        <v>44</v>
      </c>
      <c r="G42" s="15" t="s">
        <v>118</v>
      </c>
      <c r="H42" s="15" t="s">
        <v>149</v>
      </c>
      <c r="I42" s="12" t="s">
        <v>149</v>
      </c>
      <c r="J42" s="14" t="s">
        <v>18</v>
      </c>
      <c r="K42" s="14" t="s">
        <v>19</v>
      </c>
      <c r="L42" s="15" t="s">
        <v>19</v>
      </c>
      <c r="M42" s="15" t="s">
        <v>149</v>
      </c>
      <c r="N42" s="15" t="s">
        <v>149</v>
      </c>
      <c r="O42" s="15" t="s">
        <v>149</v>
      </c>
      <c r="P42" s="13" t="s">
        <v>149</v>
      </c>
      <c r="Q42" s="13" t="s">
        <v>149</v>
      </c>
      <c r="R42" s="16" t="s">
        <v>149</v>
      </c>
      <c r="S42" s="17" t="s">
        <v>239</v>
      </c>
    </row>
    <row r="43" spans="1:19" s="18" customFormat="1" ht="38.25" x14ac:dyDescent="0.25">
      <c r="A43" s="11">
        <v>41</v>
      </c>
      <c r="B43" s="25">
        <v>20216201214282</v>
      </c>
      <c r="C43" s="24">
        <v>44470</v>
      </c>
      <c r="D43" s="14" t="s">
        <v>150</v>
      </c>
      <c r="E43" s="14"/>
      <c r="F43" s="15" t="s">
        <v>137</v>
      </c>
      <c r="G43" s="15" t="s">
        <v>98</v>
      </c>
      <c r="H43" s="15" t="s">
        <v>21</v>
      </c>
      <c r="I43" s="12">
        <f>NETWORKDAYS.INTL(Tabla1[[#This Row],[FECHA DE RADICADO]],Tabla1[[#This Row],[FECHA DE ENTREGA AL PETICIONARIO ]],1)-2</f>
        <v>17</v>
      </c>
      <c r="J43" s="14" t="s">
        <v>17</v>
      </c>
      <c r="K43" s="14" t="s">
        <v>19</v>
      </c>
      <c r="L43" s="15" t="s">
        <v>19</v>
      </c>
      <c r="M43" s="15" t="s">
        <v>19</v>
      </c>
      <c r="N43" s="15" t="s">
        <v>19</v>
      </c>
      <c r="O43" s="15" t="s">
        <v>151</v>
      </c>
      <c r="P43" s="13">
        <v>44496</v>
      </c>
      <c r="Q43" s="13">
        <v>44496</v>
      </c>
      <c r="R43" s="21">
        <v>20214301309321</v>
      </c>
      <c r="S43" s="17" t="s">
        <v>240</v>
      </c>
    </row>
    <row r="44" spans="1:19" s="18" customFormat="1" ht="76.5" x14ac:dyDescent="0.25">
      <c r="A44" s="11">
        <v>42</v>
      </c>
      <c r="B44" s="25">
        <v>20216201222782</v>
      </c>
      <c r="C44" s="24">
        <v>44473</v>
      </c>
      <c r="D44" s="14" t="s">
        <v>152</v>
      </c>
      <c r="E44" s="14"/>
      <c r="F44" s="15" t="s">
        <v>44</v>
      </c>
      <c r="G44" s="15" t="s">
        <v>98</v>
      </c>
      <c r="H44" s="15" t="s">
        <v>21</v>
      </c>
      <c r="I44" s="12">
        <f>NETWORKDAYS.INTL(Tabla1[[#This Row],[FECHA DE RADICADO]],Tabla1[[#This Row],[FECHA DE ENTREGA AL PETICIONARIO ]],1)-4</f>
        <v>32</v>
      </c>
      <c r="J44" s="14" t="s">
        <v>17</v>
      </c>
      <c r="K44" s="14" t="s">
        <v>19</v>
      </c>
      <c r="L44" s="14" t="s">
        <v>16</v>
      </c>
      <c r="M44" s="14" t="s">
        <v>16</v>
      </c>
      <c r="N44" s="14" t="s">
        <v>19</v>
      </c>
      <c r="O44" s="15" t="s">
        <v>153</v>
      </c>
      <c r="P44" s="20">
        <v>44522</v>
      </c>
      <c r="Q44" s="20">
        <v>44522</v>
      </c>
      <c r="R44" s="16">
        <v>20214301264071</v>
      </c>
      <c r="S44" s="17" t="s">
        <v>241</v>
      </c>
    </row>
    <row r="45" spans="1:19" s="18" customFormat="1" ht="51" x14ac:dyDescent="0.25">
      <c r="A45" s="11">
        <v>43</v>
      </c>
      <c r="B45" s="32">
        <v>20216201317502</v>
      </c>
      <c r="C45" s="26">
        <v>44490</v>
      </c>
      <c r="D45" s="27" t="s">
        <v>154</v>
      </c>
      <c r="E45" s="27" t="s">
        <v>105</v>
      </c>
      <c r="F45" s="22" t="s">
        <v>40</v>
      </c>
      <c r="G45" s="15" t="s">
        <v>45</v>
      </c>
      <c r="H45" s="15" t="s">
        <v>77</v>
      </c>
      <c r="I45" s="12" t="s">
        <v>77</v>
      </c>
      <c r="J45" s="14" t="s">
        <v>17</v>
      </c>
      <c r="K45" s="14" t="s">
        <v>16</v>
      </c>
      <c r="L45" s="15" t="s">
        <v>16</v>
      </c>
      <c r="M45" s="15" t="s">
        <v>155</v>
      </c>
      <c r="N45" s="15" t="s">
        <v>16</v>
      </c>
      <c r="O45" s="15" t="s">
        <v>77</v>
      </c>
      <c r="P45" s="13" t="s">
        <v>77</v>
      </c>
      <c r="Q45" s="20" t="s">
        <v>77</v>
      </c>
      <c r="R45" s="21" t="s">
        <v>77</v>
      </c>
      <c r="S45" s="28" t="s">
        <v>242</v>
      </c>
    </row>
    <row r="46" spans="1:19" s="18" customFormat="1" ht="76.5" x14ac:dyDescent="0.25">
      <c r="A46" s="11">
        <v>44</v>
      </c>
      <c r="B46" s="25">
        <v>20216201310022</v>
      </c>
      <c r="C46" s="24">
        <v>44489</v>
      </c>
      <c r="D46" s="14" t="s">
        <v>156</v>
      </c>
      <c r="E46" s="14"/>
      <c r="F46" s="15" t="s">
        <v>44</v>
      </c>
      <c r="G46" s="15" t="s">
        <v>22</v>
      </c>
      <c r="H46" s="15" t="s">
        <v>21</v>
      </c>
      <c r="I46" s="12">
        <f>NETWORKDAYS.INTL(C45,Tabla1[[#This Row],[FECHA DE ENTREGA AL PETICIONARIO ]],1)-4</f>
        <v>38</v>
      </c>
      <c r="J46" s="14" t="s">
        <v>17</v>
      </c>
      <c r="K46" s="14" t="s">
        <v>19</v>
      </c>
      <c r="L46" s="14" t="s">
        <v>16</v>
      </c>
      <c r="M46" s="14" t="s">
        <v>16</v>
      </c>
      <c r="N46" s="14" t="s">
        <v>19</v>
      </c>
      <c r="O46" s="15" t="s">
        <v>157</v>
      </c>
      <c r="P46" s="13">
        <v>44547</v>
      </c>
      <c r="Q46" s="13">
        <v>44547</v>
      </c>
      <c r="R46" s="16">
        <v>20215101706851</v>
      </c>
      <c r="S46" s="17" t="s">
        <v>243</v>
      </c>
    </row>
    <row r="47" spans="1:19" s="18" customFormat="1" ht="63.75" x14ac:dyDescent="0.25">
      <c r="A47" s="11">
        <v>45</v>
      </c>
      <c r="B47" s="25">
        <v>20216201367902</v>
      </c>
      <c r="C47" s="24">
        <v>44502</v>
      </c>
      <c r="D47" s="14" t="s">
        <v>158</v>
      </c>
      <c r="E47" s="14" t="s">
        <v>30</v>
      </c>
      <c r="F47" s="15" t="s">
        <v>44</v>
      </c>
      <c r="G47" s="15" t="s">
        <v>15</v>
      </c>
      <c r="H47" s="15" t="s">
        <v>77</v>
      </c>
      <c r="I47" s="12" t="s">
        <v>77</v>
      </c>
      <c r="J47" s="14" t="s">
        <v>77</v>
      </c>
      <c r="K47" s="14" t="s">
        <v>16</v>
      </c>
      <c r="L47" s="14" t="s">
        <v>77</v>
      </c>
      <c r="M47" s="14" t="s">
        <v>77</v>
      </c>
      <c r="N47" s="14" t="s">
        <v>77</v>
      </c>
      <c r="O47" s="29" t="s">
        <v>77</v>
      </c>
      <c r="P47" s="13" t="s">
        <v>77</v>
      </c>
      <c r="Q47" s="20" t="s">
        <v>77</v>
      </c>
      <c r="R47" s="16">
        <v>20222200012761</v>
      </c>
      <c r="S47" s="17" t="s">
        <v>244</v>
      </c>
    </row>
    <row r="48" spans="1:19" s="18" customFormat="1" ht="89.25" x14ac:dyDescent="0.25">
      <c r="A48" s="11">
        <v>46</v>
      </c>
      <c r="B48" s="25">
        <v>20216201374202</v>
      </c>
      <c r="C48" s="24">
        <v>44503</v>
      </c>
      <c r="D48" s="14" t="s">
        <v>159</v>
      </c>
      <c r="E48" s="14" t="s">
        <v>105</v>
      </c>
      <c r="F48" s="15" t="s">
        <v>44</v>
      </c>
      <c r="G48" s="15" t="s">
        <v>15</v>
      </c>
      <c r="H48" s="15" t="s">
        <v>77</v>
      </c>
      <c r="I48" s="12" t="s">
        <v>77</v>
      </c>
      <c r="J48" s="14" t="s">
        <v>77</v>
      </c>
      <c r="K48" s="14" t="s">
        <v>16</v>
      </c>
      <c r="L48" s="14" t="s">
        <v>77</v>
      </c>
      <c r="M48" s="14" t="s">
        <v>77</v>
      </c>
      <c r="N48" s="14" t="s">
        <v>77</v>
      </c>
      <c r="O48" s="29" t="s">
        <v>77</v>
      </c>
      <c r="P48" s="13" t="s">
        <v>77</v>
      </c>
      <c r="Q48" s="13" t="s">
        <v>77</v>
      </c>
      <c r="R48" s="21" t="s">
        <v>77</v>
      </c>
      <c r="S48" s="17" t="s">
        <v>245</v>
      </c>
    </row>
    <row r="49" spans="1:19" s="18" customFormat="1" ht="38.25" x14ac:dyDescent="0.25">
      <c r="A49" s="11">
        <v>47</v>
      </c>
      <c r="B49" s="25">
        <v>20216201380162</v>
      </c>
      <c r="C49" s="24">
        <v>44504</v>
      </c>
      <c r="D49" s="14" t="s">
        <v>160</v>
      </c>
      <c r="E49" s="14"/>
      <c r="F49" s="15" t="s">
        <v>44</v>
      </c>
      <c r="G49" s="15" t="s">
        <v>122</v>
      </c>
      <c r="H49" s="15" t="s">
        <v>21</v>
      </c>
      <c r="I49" s="12">
        <f>NETWORKDAYS.INTL(Tabla1[[#This Row],[FECHA DE RADICADO]],Tabla1[[#This Row],[FECHA DE ENTREGA AL PETICIONARIO ]],1)-2</f>
        <v>10</v>
      </c>
      <c r="J49" s="14" t="s">
        <v>18</v>
      </c>
      <c r="K49" s="14" t="s">
        <v>19</v>
      </c>
      <c r="L49" s="14" t="s">
        <v>19</v>
      </c>
      <c r="M49" s="14" t="s">
        <v>19</v>
      </c>
      <c r="N49" s="14" t="s">
        <v>19</v>
      </c>
      <c r="O49" s="15" t="s">
        <v>161</v>
      </c>
      <c r="P49" s="13">
        <v>44519</v>
      </c>
      <c r="Q49" s="13">
        <v>44519</v>
      </c>
      <c r="R49" s="21">
        <v>20213201512401</v>
      </c>
      <c r="S49" s="30" t="s">
        <v>246</v>
      </c>
    </row>
    <row r="50" spans="1:19" s="18" customFormat="1" ht="38.25" x14ac:dyDescent="0.25">
      <c r="A50" s="11">
        <v>48</v>
      </c>
      <c r="B50" s="25">
        <v>20216201471022</v>
      </c>
      <c r="C50" s="24">
        <v>44523</v>
      </c>
      <c r="D50" s="14" t="s">
        <v>162</v>
      </c>
      <c r="E50" s="14"/>
      <c r="F50" s="15" t="s">
        <v>40</v>
      </c>
      <c r="G50" s="15" t="s">
        <v>122</v>
      </c>
      <c r="H50" s="15" t="s">
        <v>21</v>
      </c>
      <c r="I50" s="12">
        <f>NETWORKDAYS.INTL(Tabla1[[#This Row],[FECHA DE RADICADO]],Tabla1[[#This Row],[FECHA DE ENTREGA AL PETICIONARIO ]],1)-2</f>
        <v>19</v>
      </c>
      <c r="J50" s="14" t="s">
        <v>17</v>
      </c>
      <c r="K50" s="14" t="s">
        <v>19</v>
      </c>
      <c r="L50" s="14" t="s">
        <v>16</v>
      </c>
      <c r="M50" s="14" t="s">
        <v>16</v>
      </c>
      <c r="N50" s="14" t="s">
        <v>19</v>
      </c>
      <c r="O50" s="15" t="s">
        <v>163</v>
      </c>
      <c r="P50" s="13">
        <v>44551</v>
      </c>
      <c r="Q50" s="13">
        <v>44551</v>
      </c>
      <c r="R50" s="21">
        <v>20213201706431</v>
      </c>
      <c r="S50" s="17" t="s">
        <v>247</v>
      </c>
    </row>
    <row r="51" spans="1:19" s="18" customFormat="1" ht="51" x14ac:dyDescent="0.25">
      <c r="A51" s="11">
        <v>49</v>
      </c>
      <c r="B51" s="25">
        <v>20216201458042</v>
      </c>
      <c r="C51" s="24">
        <v>44519</v>
      </c>
      <c r="D51" s="14" t="s">
        <v>164</v>
      </c>
      <c r="E51" s="14"/>
      <c r="F51" s="15" t="s">
        <v>165</v>
      </c>
      <c r="G51" s="15" t="s">
        <v>88</v>
      </c>
      <c r="H51" s="15" t="s">
        <v>77</v>
      </c>
      <c r="I51" s="15" t="s">
        <v>77</v>
      </c>
      <c r="J51" s="14" t="s">
        <v>17</v>
      </c>
      <c r="K51" s="14" t="s">
        <v>16</v>
      </c>
      <c r="L51" s="14" t="s">
        <v>16</v>
      </c>
      <c r="M51" s="14" t="s">
        <v>16</v>
      </c>
      <c r="N51" s="14" t="s">
        <v>77</v>
      </c>
      <c r="O51" s="15" t="s">
        <v>77</v>
      </c>
      <c r="P51" s="15" t="s">
        <v>77</v>
      </c>
      <c r="Q51" s="15" t="s">
        <v>77</v>
      </c>
      <c r="R51" s="15" t="s">
        <v>77</v>
      </c>
      <c r="S51" s="17" t="s">
        <v>248</v>
      </c>
    </row>
    <row r="52" spans="1:19" s="18" customFormat="1" ht="25.5" x14ac:dyDescent="0.25">
      <c r="A52" s="11">
        <v>50</v>
      </c>
      <c r="B52" s="32">
        <v>20216001502592</v>
      </c>
      <c r="C52" s="26">
        <v>44530</v>
      </c>
      <c r="D52" s="27" t="s">
        <v>166</v>
      </c>
      <c r="E52" s="27" t="s">
        <v>105</v>
      </c>
      <c r="F52" s="22" t="s">
        <v>137</v>
      </c>
      <c r="G52" s="15" t="s">
        <v>57</v>
      </c>
      <c r="H52" s="15" t="s">
        <v>21</v>
      </c>
      <c r="I52" s="12">
        <f>NETWORKDAYS.INTL(Tabla1[[#This Row],[FECHA DE RADICADO]],Tabla1[[#This Row],[FECHA DE ENTREGA AL PETICIONARIO ]],1)-1</f>
        <v>4</v>
      </c>
      <c r="J52" s="14" t="s">
        <v>17</v>
      </c>
      <c r="K52" s="14" t="s">
        <v>19</v>
      </c>
      <c r="L52" s="14" t="s">
        <v>19</v>
      </c>
      <c r="M52" s="14" t="s">
        <v>19</v>
      </c>
      <c r="N52" s="14" t="s">
        <v>19</v>
      </c>
      <c r="O52" s="15" t="s">
        <v>167</v>
      </c>
      <c r="P52" s="13">
        <v>44536</v>
      </c>
      <c r="Q52" s="13">
        <v>44536</v>
      </c>
      <c r="R52" s="16">
        <v>20216101631321</v>
      </c>
      <c r="S52" s="28" t="s">
        <v>249</v>
      </c>
    </row>
    <row r="53" spans="1:19" s="18" customFormat="1" ht="63.75" x14ac:dyDescent="0.25">
      <c r="A53" s="11">
        <v>51</v>
      </c>
      <c r="B53" s="25">
        <v>20216201394612</v>
      </c>
      <c r="C53" s="24">
        <v>44508</v>
      </c>
      <c r="D53" s="14" t="s">
        <v>168</v>
      </c>
      <c r="E53" s="14"/>
      <c r="F53" s="15" t="s">
        <v>165</v>
      </c>
      <c r="G53" s="15" t="s">
        <v>69</v>
      </c>
      <c r="H53" s="15" t="s">
        <v>77</v>
      </c>
      <c r="I53" s="12" t="s">
        <v>77</v>
      </c>
      <c r="J53" s="14" t="s">
        <v>18</v>
      </c>
      <c r="K53" s="14" t="s">
        <v>16</v>
      </c>
      <c r="L53" s="14" t="s">
        <v>16</v>
      </c>
      <c r="M53" s="14" t="s">
        <v>16</v>
      </c>
      <c r="N53" s="14" t="s">
        <v>77</v>
      </c>
      <c r="O53" s="15" t="s">
        <v>77</v>
      </c>
      <c r="P53" s="20" t="s">
        <v>77</v>
      </c>
      <c r="Q53" s="20" t="s">
        <v>77</v>
      </c>
      <c r="R53" s="16">
        <v>20221040029201</v>
      </c>
      <c r="S53" s="28" t="s">
        <v>250</v>
      </c>
    </row>
    <row r="54" spans="1:19" s="18" customFormat="1" ht="51" x14ac:dyDescent="0.25">
      <c r="A54" s="11">
        <v>52</v>
      </c>
      <c r="B54" s="25">
        <v>20216201368412</v>
      </c>
      <c r="C54" s="24">
        <v>44502</v>
      </c>
      <c r="D54" s="14" t="s">
        <v>169</v>
      </c>
      <c r="E54" s="14" t="s">
        <v>30</v>
      </c>
      <c r="F54" s="15" t="s">
        <v>28</v>
      </c>
      <c r="G54" s="15" t="s">
        <v>15</v>
      </c>
      <c r="H54" s="15" t="s">
        <v>77</v>
      </c>
      <c r="I54" s="12" t="s">
        <v>77</v>
      </c>
      <c r="J54" s="14" t="s">
        <v>17</v>
      </c>
      <c r="K54" s="14" t="s">
        <v>16</v>
      </c>
      <c r="L54" s="14" t="s">
        <v>16</v>
      </c>
      <c r="M54" s="14" t="s">
        <v>16</v>
      </c>
      <c r="N54" s="14" t="s">
        <v>77</v>
      </c>
      <c r="O54" s="15" t="s">
        <v>77</v>
      </c>
      <c r="P54" s="20" t="s">
        <v>77</v>
      </c>
      <c r="Q54" s="20" t="s">
        <v>77</v>
      </c>
      <c r="R54" s="16" t="s">
        <v>77</v>
      </c>
      <c r="S54" s="17" t="s">
        <v>251</v>
      </c>
    </row>
    <row r="55" spans="1:19" s="18" customFormat="1" ht="63.75" x14ac:dyDescent="0.25">
      <c r="A55" s="11">
        <v>53</v>
      </c>
      <c r="B55" s="25">
        <v>20216001380652</v>
      </c>
      <c r="C55" s="24">
        <v>44504</v>
      </c>
      <c r="D55" s="14" t="s">
        <v>170</v>
      </c>
      <c r="E55" s="14"/>
      <c r="F55" s="15" t="s">
        <v>28</v>
      </c>
      <c r="G55" s="15" t="s">
        <v>15</v>
      </c>
      <c r="H55" s="15" t="s">
        <v>172</v>
      </c>
      <c r="I55" s="12" t="s">
        <v>77</v>
      </c>
      <c r="J55" s="14" t="s">
        <v>17</v>
      </c>
      <c r="K55" s="14" t="s">
        <v>19</v>
      </c>
      <c r="L55" s="15" t="s">
        <v>16</v>
      </c>
      <c r="M55" s="15" t="s">
        <v>16</v>
      </c>
      <c r="N55" s="15" t="s">
        <v>19</v>
      </c>
      <c r="O55" s="15" t="s">
        <v>171</v>
      </c>
      <c r="P55" s="20">
        <v>44546</v>
      </c>
      <c r="Q55" s="15" t="s">
        <v>77</v>
      </c>
      <c r="R55" s="16">
        <v>20212201581491</v>
      </c>
      <c r="S55" s="17" t="s">
        <v>252</v>
      </c>
    </row>
    <row r="56" spans="1:19" s="18" customFormat="1" ht="63.75" x14ac:dyDescent="0.25">
      <c r="A56" s="11">
        <v>54</v>
      </c>
      <c r="B56" s="25">
        <v>20216201395632</v>
      </c>
      <c r="C56" s="24">
        <v>44508</v>
      </c>
      <c r="D56" s="14" t="s">
        <v>173</v>
      </c>
      <c r="E56" s="14"/>
      <c r="F56" s="15" t="s">
        <v>44</v>
      </c>
      <c r="G56" s="15" t="s">
        <v>15</v>
      </c>
      <c r="H56" s="15" t="s">
        <v>21</v>
      </c>
      <c r="I56" s="12">
        <f>NETWORKDAYS.INTL(Tabla1[[#This Row],[FECHA DE RADICADO]],Tabla1[[#This Row],[FECHA DE ENTREGA AL PETICIONARIO ]],1)-3</f>
        <v>26</v>
      </c>
      <c r="J56" s="14" t="s">
        <v>17</v>
      </c>
      <c r="K56" s="14" t="s">
        <v>19</v>
      </c>
      <c r="L56" s="15" t="s">
        <v>19</v>
      </c>
      <c r="M56" s="15" t="s">
        <v>19</v>
      </c>
      <c r="N56" s="15" t="s">
        <v>19</v>
      </c>
      <c r="O56" s="15" t="s">
        <v>174</v>
      </c>
      <c r="P56" s="20">
        <v>44546</v>
      </c>
      <c r="Q56" s="20">
        <v>44546</v>
      </c>
      <c r="R56" s="16">
        <v>20212201673281</v>
      </c>
      <c r="S56" s="17" t="s">
        <v>253</v>
      </c>
    </row>
    <row r="57" spans="1:19" s="18" customFormat="1" ht="38.25" x14ac:dyDescent="0.25">
      <c r="A57" s="11">
        <v>55</v>
      </c>
      <c r="B57" s="25">
        <v>20216201401242</v>
      </c>
      <c r="C57" s="24">
        <v>44509</v>
      </c>
      <c r="D57" s="14" t="s">
        <v>175</v>
      </c>
      <c r="E57" s="14"/>
      <c r="F57" s="15" t="s">
        <v>44</v>
      </c>
      <c r="G57" s="15" t="s">
        <v>15</v>
      </c>
      <c r="H57" s="15" t="s">
        <v>77</v>
      </c>
      <c r="I57" s="12" t="s">
        <v>77</v>
      </c>
      <c r="J57" s="14" t="s">
        <v>17</v>
      </c>
      <c r="K57" s="14" t="s">
        <v>19</v>
      </c>
      <c r="L57" s="14" t="s">
        <v>16</v>
      </c>
      <c r="M57" s="14" t="s">
        <v>16</v>
      </c>
      <c r="N57" s="14" t="s">
        <v>19</v>
      </c>
      <c r="O57" s="15" t="s">
        <v>77</v>
      </c>
      <c r="P57" s="20" t="s">
        <v>77</v>
      </c>
      <c r="Q57" s="20" t="s">
        <v>77</v>
      </c>
      <c r="R57" s="16">
        <v>20212201622821</v>
      </c>
      <c r="S57" s="17" t="s">
        <v>254</v>
      </c>
    </row>
    <row r="58" spans="1:19" s="18" customFormat="1" ht="38.25" x14ac:dyDescent="0.25">
      <c r="A58" s="11">
        <v>56</v>
      </c>
      <c r="B58" s="25">
        <v>20216201409992</v>
      </c>
      <c r="C58" s="24">
        <v>44510</v>
      </c>
      <c r="D58" s="15" t="s">
        <v>176</v>
      </c>
      <c r="E58" s="14"/>
      <c r="F58" s="15" t="s">
        <v>165</v>
      </c>
      <c r="G58" s="15" t="s">
        <v>15</v>
      </c>
      <c r="H58" s="15" t="s">
        <v>21</v>
      </c>
      <c r="I58" s="12">
        <f>NETWORKDAYS.INTL(Tabla1[[#This Row],[FECHA DE RADICADO]],Tabla1[[#This Row],[FECHA DE ENTREGA AL PETICIONARIO ]],1)-3</f>
        <v>34</v>
      </c>
      <c r="J58" s="14" t="s">
        <v>17</v>
      </c>
      <c r="K58" s="14" t="s">
        <v>19</v>
      </c>
      <c r="L58" s="14" t="s">
        <v>16</v>
      </c>
      <c r="M58" s="14" t="s">
        <v>16</v>
      </c>
      <c r="N58" s="14" t="s">
        <v>19</v>
      </c>
      <c r="O58" s="15" t="s">
        <v>177</v>
      </c>
      <c r="P58" s="13">
        <v>44560</v>
      </c>
      <c r="Q58" s="13">
        <v>44560</v>
      </c>
      <c r="R58" s="16">
        <v>20212201745191</v>
      </c>
      <c r="S58" s="17" t="s">
        <v>255</v>
      </c>
    </row>
    <row r="59" spans="1:19" s="18" customFormat="1" ht="38.25" x14ac:dyDescent="0.25">
      <c r="A59" s="11">
        <v>57</v>
      </c>
      <c r="B59" s="25">
        <v>20216201435062</v>
      </c>
      <c r="C59" s="24">
        <v>44516</v>
      </c>
      <c r="D59" s="14" t="s">
        <v>178</v>
      </c>
      <c r="E59" s="14" t="s">
        <v>105</v>
      </c>
      <c r="F59" s="15" t="s">
        <v>44</v>
      </c>
      <c r="G59" s="15" t="s">
        <v>15</v>
      </c>
      <c r="H59" s="15" t="s">
        <v>21</v>
      </c>
      <c r="I59" s="12">
        <f>NETWORKDAYS.INTL(Tabla1[[#This Row],[FECHA DE RADICADO]],Tabla1[[#This Row],[FECHA DE ENTREGA AL PETICIONARIO ]],1)-1</f>
        <v>13</v>
      </c>
      <c r="J59" s="14" t="s">
        <v>17</v>
      </c>
      <c r="K59" s="14" t="s">
        <v>16</v>
      </c>
      <c r="L59" s="14" t="s">
        <v>19</v>
      </c>
      <c r="M59" s="14" t="s">
        <v>19</v>
      </c>
      <c r="N59" s="14" t="s">
        <v>19</v>
      </c>
      <c r="O59" s="15" t="s">
        <v>179</v>
      </c>
      <c r="P59" s="13">
        <v>44533</v>
      </c>
      <c r="Q59" s="20">
        <v>44533</v>
      </c>
      <c r="R59" s="21">
        <v>20212201596661</v>
      </c>
      <c r="S59" s="17" t="s">
        <v>256</v>
      </c>
    </row>
    <row r="60" spans="1:19" s="18" customFormat="1" ht="38.25" x14ac:dyDescent="0.25">
      <c r="A60" s="11">
        <v>58</v>
      </c>
      <c r="B60" s="25">
        <v>20216201444392</v>
      </c>
      <c r="C60" s="24">
        <v>44518</v>
      </c>
      <c r="D60" s="15" t="s">
        <v>180</v>
      </c>
      <c r="E60" s="14" t="s">
        <v>105</v>
      </c>
      <c r="F60" s="15" t="s">
        <v>44</v>
      </c>
      <c r="G60" s="15" t="s">
        <v>15</v>
      </c>
      <c r="H60" s="15" t="s">
        <v>21</v>
      </c>
      <c r="I60" s="12">
        <f>NETWORKDAYS.INTL(Tabla1[[#This Row],[FECHA DE RADICADO]],Tabla1[[#This Row],[FECHA DE ENTREGA AL PETICIONARIO ]],1)-2</f>
        <v>18</v>
      </c>
      <c r="J60" s="14" t="s">
        <v>17</v>
      </c>
      <c r="K60" s="14" t="s">
        <v>19</v>
      </c>
      <c r="L60" s="14" t="s">
        <v>19</v>
      </c>
      <c r="M60" s="14" t="s">
        <v>19</v>
      </c>
      <c r="N60" s="14" t="s">
        <v>19</v>
      </c>
      <c r="O60" s="15" t="s">
        <v>181</v>
      </c>
      <c r="P60" s="13">
        <v>44545</v>
      </c>
      <c r="Q60" s="20">
        <v>44545</v>
      </c>
      <c r="R60" s="16">
        <v>20212201654131</v>
      </c>
      <c r="S60" s="17" t="s">
        <v>256</v>
      </c>
    </row>
    <row r="61" spans="1:19" s="18" customFormat="1" ht="38.25" x14ac:dyDescent="0.25">
      <c r="A61" s="11">
        <v>59</v>
      </c>
      <c r="B61" s="25">
        <v>20216201458762</v>
      </c>
      <c r="C61" s="24">
        <v>44522</v>
      </c>
      <c r="D61" s="14" t="s">
        <v>182</v>
      </c>
      <c r="E61" s="14" t="s">
        <v>30</v>
      </c>
      <c r="F61" s="15" t="s">
        <v>40</v>
      </c>
      <c r="G61" s="15" t="s">
        <v>15</v>
      </c>
      <c r="H61" s="15" t="s">
        <v>21</v>
      </c>
      <c r="I61" s="12">
        <f>NETWORKDAYS.INTL(Tabla1[[#This Row],[FECHA DE RADICADO]],Tabla1[[#This Row],[FECHA DE ENTREGA AL PETICIONARIO ]],1)-1</f>
        <v>10</v>
      </c>
      <c r="J61" s="14" t="s">
        <v>18</v>
      </c>
      <c r="K61" s="14" t="s">
        <v>16</v>
      </c>
      <c r="L61" s="14" t="s">
        <v>19</v>
      </c>
      <c r="M61" s="14" t="s">
        <v>19</v>
      </c>
      <c r="N61" s="14" t="s">
        <v>19</v>
      </c>
      <c r="O61" s="15" t="s">
        <v>183</v>
      </c>
      <c r="P61" s="13">
        <v>44536</v>
      </c>
      <c r="Q61" s="20">
        <v>44536</v>
      </c>
      <c r="R61" s="16">
        <v>20212201619441</v>
      </c>
      <c r="S61" s="17" t="s">
        <v>257</v>
      </c>
    </row>
    <row r="62" spans="1:19" s="18" customFormat="1" ht="51" x14ac:dyDescent="0.25">
      <c r="A62" s="11">
        <v>60</v>
      </c>
      <c r="B62" s="25">
        <v>20216201479692</v>
      </c>
      <c r="C62" s="24">
        <v>44525</v>
      </c>
      <c r="D62" s="15" t="s">
        <v>184</v>
      </c>
      <c r="E62" s="14" t="s">
        <v>105</v>
      </c>
      <c r="F62" s="15" t="s">
        <v>44</v>
      </c>
      <c r="G62" s="15" t="s">
        <v>15</v>
      </c>
      <c r="H62" s="15" t="s">
        <v>77</v>
      </c>
      <c r="I62" s="12" t="s">
        <v>77</v>
      </c>
      <c r="J62" s="14" t="s">
        <v>17</v>
      </c>
      <c r="K62" s="14" t="s">
        <v>16</v>
      </c>
      <c r="L62" s="14" t="s">
        <v>16</v>
      </c>
      <c r="M62" s="14" t="s">
        <v>16</v>
      </c>
      <c r="N62" s="14" t="s">
        <v>16</v>
      </c>
      <c r="O62" s="15" t="s">
        <v>77</v>
      </c>
      <c r="P62" s="13" t="s">
        <v>77</v>
      </c>
      <c r="Q62" s="13" t="s">
        <v>77</v>
      </c>
      <c r="R62" s="21" t="s">
        <v>77</v>
      </c>
      <c r="S62" s="17" t="s">
        <v>258</v>
      </c>
    </row>
    <row r="63" spans="1:19" s="18" customFormat="1" ht="38.25" x14ac:dyDescent="0.25">
      <c r="A63" s="11">
        <v>61</v>
      </c>
      <c r="B63" s="25">
        <v>20216201402232</v>
      </c>
      <c r="C63" s="24">
        <v>44509</v>
      </c>
      <c r="D63" s="14" t="s">
        <v>185</v>
      </c>
      <c r="E63" s="14"/>
      <c r="F63" s="15" t="s">
        <v>44</v>
      </c>
      <c r="G63" s="15" t="s">
        <v>122</v>
      </c>
      <c r="H63" s="15" t="s">
        <v>21</v>
      </c>
      <c r="I63" s="12">
        <f>NETWORKDAYS.INTL(Tabla1[[#This Row],[FECHA DE RADICADO]],Tabla1[[#This Row],[FECHA DE ENTREGA AL PETICIONARIO ]],1)-3</f>
        <v>27</v>
      </c>
      <c r="J63" s="14" t="s">
        <v>17</v>
      </c>
      <c r="K63" s="14" t="s">
        <v>187</v>
      </c>
      <c r="L63" s="14" t="s">
        <v>19</v>
      </c>
      <c r="M63" s="14" t="s">
        <v>19</v>
      </c>
      <c r="N63" s="14" t="s">
        <v>19</v>
      </c>
      <c r="O63" s="15" t="s">
        <v>186</v>
      </c>
      <c r="P63" s="13">
        <v>44550</v>
      </c>
      <c r="Q63" s="13">
        <v>44550</v>
      </c>
      <c r="R63" s="16">
        <v>20213201688591</v>
      </c>
      <c r="S63" s="17" t="s">
        <v>256</v>
      </c>
    </row>
    <row r="64" spans="1:19" s="18" customFormat="1" ht="38.25" x14ac:dyDescent="0.25">
      <c r="A64" s="11">
        <v>62</v>
      </c>
      <c r="B64" s="25">
        <v>20216201394182</v>
      </c>
      <c r="C64" s="24">
        <v>44508</v>
      </c>
      <c r="D64" s="14" t="s">
        <v>188</v>
      </c>
      <c r="E64" s="14" t="s">
        <v>30</v>
      </c>
      <c r="F64" s="15" t="s">
        <v>165</v>
      </c>
      <c r="G64" s="15" t="s">
        <v>88</v>
      </c>
      <c r="H64" s="15" t="s">
        <v>21</v>
      </c>
      <c r="I64" s="12">
        <f>NETWORKDAYS.INTL(Tabla1[[#This Row],[FECHA DE RADICADO]],Tabla1[[#This Row],[FECHA DE ENTREGA AL PETICIONARIO ]],1)-1</f>
        <v>2</v>
      </c>
      <c r="J64" s="14" t="s">
        <v>17</v>
      </c>
      <c r="K64" s="14" t="s">
        <v>187</v>
      </c>
      <c r="L64" s="14" t="s">
        <v>19</v>
      </c>
      <c r="M64" s="14" t="s">
        <v>19</v>
      </c>
      <c r="N64" s="14" t="s">
        <v>19</v>
      </c>
      <c r="O64" s="15" t="s">
        <v>189</v>
      </c>
      <c r="P64" s="13">
        <v>44510</v>
      </c>
      <c r="Q64" s="13">
        <v>44510</v>
      </c>
      <c r="R64" s="16">
        <v>20214001484131</v>
      </c>
      <c r="S64" s="17" t="s">
        <v>256</v>
      </c>
    </row>
    <row r="65" spans="1:19" s="18" customFormat="1" ht="51" x14ac:dyDescent="0.25">
      <c r="A65" s="11">
        <v>63</v>
      </c>
      <c r="B65" s="25">
        <v>20216200952112</v>
      </c>
      <c r="C65" s="24">
        <v>44421</v>
      </c>
      <c r="D65" s="14" t="s">
        <v>190</v>
      </c>
      <c r="E65" s="14" t="s">
        <v>30</v>
      </c>
      <c r="F65" s="15" t="s">
        <v>165</v>
      </c>
      <c r="G65" s="15" t="s">
        <v>15</v>
      </c>
      <c r="H65" s="15" t="s">
        <v>77</v>
      </c>
      <c r="I65" s="12" t="s">
        <v>77</v>
      </c>
      <c r="J65" s="14" t="s">
        <v>17</v>
      </c>
      <c r="K65" s="14" t="s">
        <v>16</v>
      </c>
      <c r="L65" s="14" t="s">
        <v>16</v>
      </c>
      <c r="M65" s="14" t="s">
        <v>16</v>
      </c>
      <c r="N65" s="14" t="s">
        <v>77</v>
      </c>
      <c r="O65" s="15" t="s">
        <v>77</v>
      </c>
      <c r="P65" s="13" t="s">
        <v>77</v>
      </c>
      <c r="Q65" s="13" t="s">
        <v>77</v>
      </c>
      <c r="R65" s="16" t="s">
        <v>77</v>
      </c>
      <c r="S65" s="17" t="s">
        <v>259</v>
      </c>
    </row>
    <row r="66" spans="1:19" s="18" customFormat="1" ht="76.5" x14ac:dyDescent="0.25">
      <c r="A66" s="11">
        <v>64</v>
      </c>
      <c r="B66" s="25">
        <v>20216201272872</v>
      </c>
      <c r="C66" s="24">
        <v>44481</v>
      </c>
      <c r="D66" s="14" t="s">
        <v>191</v>
      </c>
      <c r="E66" s="14"/>
      <c r="F66" s="15" t="s">
        <v>165</v>
      </c>
      <c r="G66" s="15" t="s">
        <v>118</v>
      </c>
      <c r="H66" s="12" t="s">
        <v>77</v>
      </c>
      <c r="I66" s="12" t="s">
        <v>77</v>
      </c>
      <c r="J66" s="14" t="s">
        <v>18</v>
      </c>
      <c r="K66" s="14" t="s">
        <v>19</v>
      </c>
      <c r="L66" s="15" t="s">
        <v>16</v>
      </c>
      <c r="M66" s="15" t="s">
        <v>16</v>
      </c>
      <c r="N66" s="15" t="s">
        <v>19</v>
      </c>
      <c r="O66" s="15" t="s">
        <v>77</v>
      </c>
      <c r="P66" s="15" t="s">
        <v>77</v>
      </c>
      <c r="Q66" s="15" t="s">
        <v>77</v>
      </c>
      <c r="R66" s="15" t="s">
        <v>192</v>
      </c>
      <c r="S66" s="17" t="s">
        <v>193</v>
      </c>
    </row>
    <row r="67" spans="1:19" s="18" customFormat="1" ht="38.25" x14ac:dyDescent="0.25">
      <c r="A67" s="11">
        <v>65</v>
      </c>
      <c r="B67" s="25">
        <v>20217200860292</v>
      </c>
      <c r="C67" s="24">
        <v>44406</v>
      </c>
      <c r="D67" s="14" t="s">
        <v>194</v>
      </c>
      <c r="E67" s="14" t="s">
        <v>105</v>
      </c>
      <c r="F67" s="15" t="s">
        <v>44</v>
      </c>
      <c r="G67" s="15" t="s">
        <v>103</v>
      </c>
      <c r="H67" s="15" t="s">
        <v>172</v>
      </c>
      <c r="I67" s="12">
        <f>NETWORKDAYS.INTL(Tabla1[[#This Row],[FECHA DE RADICADO]],Tabla1[[#This Row],[FECHA DE ENTREGA AL PETICIONARIO ]],1)-2</f>
        <v>26</v>
      </c>
      <c r="J67" s="14" t="s">
        <v>17</v>
      </c>
      <c r="K67" s="14" t="s">
        <v>19</v>
      </c>
      <c r="L67" s="14" t="s">
        <v>19</v>
      </c>
      <c r="M67" s="14" t="s">
        <v>19</v>
      </c>
      <c r="N67" s="14" t="s">
        <v>19</v>
      </c>
      <c r="O67" s="15" t="s">
        <v>195</v>
      </c>
      <c r="P67" s="13">
        <v>44439</v>
      </c>
      <c r="Q67" s="13">
        <v>44445</v>
      </c>
      <c r="R67" s="16">
        <v>20216201068401</v>
      </c>
      <c r="S67" s="17" t="s">
        <v>256</v>
      </c>
    </row>
    <row r="68" spans="1:19" s="18" customFormat="1" ht="38.25" x14ac:dyDescent="0.25">
      <c r="A68" s="11">
        <v>66</v>
      </c>
      <c r="B68" s="25">
        <v>20216201308192</v>
      </c>
      <c r="C68" s="24">
        <v>44489</v>
      </c>
      <c r="D68" s="14" t="s">
        <v>196</v>
      </c>
      <c r="E68" s="15" t="s">
        <v>105</v>
      </c>
      <c r="F68" s="15" t="s">
        <v>165</v>
      </c>
      <c r="G68" s="15" t="s">
        <v>103</v>
      </c>
      <c r="H68" s="15" t="s">
        <v>21</v>
      </c>
      <c r="I68" s="12">
        <f>NETWORKDAYS.INTL(Tabla1[[#This Row],[FECHA DE RADICADO]],Tabla1[[#This Row],[FECHA DE ENTREGA AL PETICIONARIO ]],1)-1</f>
        <v>5</v>
      </c>
      <c r="J68" s="14" t="s">
        <v>17</v>
      </c>
      <c r="K68" s="14" t="s">
        <v>19</v>
      </c>
      <c r="L68" s="14" t="s">
        <v>19</v>
      </c>
      <c r="M68" s="14" t="s">
        <v>19</v>
      </c>
      <c r="N68" s="14" t="s">
        <v>19</v>
      </c>
      <c r="O68" s="15" t="s">
        <v>197</v>
      </c>
      <c r="P68" s="13">
        <v>44496</v>
      </c>
      <c r="Q68" s="20">
        <v>44496</v>
      </c>
      <c r="R68" s="16">
        <v>20216201398321</v>
      </c>
      <c r="S68" s="17" t="s">
        <v>256</v>
      </c>
    </row>
    <row r="69" spans="1:19" s="18" customFormat="1" ht="38.25" x14ac:dyDescent="0.25">
      <c r="A69" s="11">
        <v>67</v>
      </c>
      <c r="B69" s="25">
        <v>20216201398812</v>
      </c>
      <c r="C69" s="24">
        <v>44508</v>
      </c>
      <c r="D69" s="14" t="s">
        <v>198</v>
      </c>
      <c r="E69" s="15"/>
      <c r="F69" s="15" t="s">
        <v>165</v>
      </c>
      <c r="G69" s="15" t="s">
        <v>51</v>
      </c>
      <c r="H69" s="15" t="s">
        <v>134</v>
      </c>
      <c r="I69" s="12">
        <f>NETWORKDAYS.INTL(Tabla1[[#This Row],[FECHA DE RADICADO]],Tabla1[[#This Row],[FECHA DE ENTREGA AL PETICIONARIO ]],1)-2</f>
        <v>11</v>
      </c>
      <c r="J69" s="14" t="s">
        <v>18</v>
      </c>
      <c r="K69" s="14" t="s">
        <v>19</v>
      </c>
      <c r="L69" s="14" t="s">
        <v>19</v>
      </c>
      <c r="M69" s="14" t="s">
        <v>19</v>
      </c>
      <c r="N69" s="14" t="s">
        <v>19</v>
      </c>
      <c r="O69" s="15" t="s">
        <v>199</v>
      </c>
      <c r="P69" s="13">
        <v>44523</v>
      </c>
      <c r="Q69" s="20">
        <v>44524</v>
      </c>
      <c r="R69" s="16">
        <v>20216201550531</v>
      </c>
      <c r="S69" s="17" t="s">
        <v>200</v>
      </c>
    </row>
    <row r="70" spans="1:19" s="18" customFormat="1" ht="51" x14ac:dyDescent="0.25">
      <c r="A70" s="11">
        <v>68</v>
      </c>
      <c r="B70" s="25">
        <v>20216200989672</v>
      </c>
      <c r="C70" s="24">
        <v>44431</v>
      </c>
      <c r="D70" s="14" t="s">
        <v>201</v>
      </c>
      <c r="E70" s="14" t="s">
        <v>202</v>
      </c>
      <c r="F70" s="15" t="s">
        <v>137</v>
      </c>
      <c r="G70" s="15" t="s">
        <v>103</v>
      </c>
      <c r="H70" s="15" t="s">
        <v>172</v>
      </c>
      <c r="I70" s="12" t="s">
        <v>77</v>
      </c>
      <c r="J70" s="14" t="s">
        <v>18</v>
      </c>
      <c r="K70" s="14" t="s">
        <v>19</v>
      </c>
      <c r="L70" s="14" t="s">
        <v>19</v>
      </c>
      <c r="M70" s="14" t="s">
        <v>19</v>
      </c>
      <c r="N70" s="14" t="s">
        <v>19</v>
      </c>
      <c r="O70" s="14" t="s">
        <v>203</v>
      </c>
      <c r="P70" s="13">
        <v>44432</v>
      </c>
      <c r="Q70" s="14" t="s">
        <v>77</v>
      </c>
      <c r="R70" s="14" t="s">
        <v>204</v>
      </c>
      <c r="S70" s="17" t="s">
        <v>260</v>
      </c>
    </row>
  </sheetData>
  <mergeCells count="3">
    <mergeCell ref="H1:J1"/>
    <mergeCell ref="K1:R1"/>
    <mergeCell ref="B1:G1"/>
  </mergeCells>
  <phoneticPr fontId="2" type="noConversion"/>
  <pageMargins left="0.7" right="0.7" top="0.75" bottom="0.75" header="0.3" footer="0.3"/>
  <pageSetup orientation="portrait"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EB282-769E-4506-A35C-968D0A280C71}">
  <dimension ref="A3:F25"/>
  <sheetViews>
    <sheetView workbookViewId="0">
      <selection activeCell="K10" sqref="K10"/>
    </sheetView>
  </sheetViews>
  <sheetFormatPr baseColWidth="10" defaultRowHeight="15" x14ac:dyDescent="0.25"/>
  <cols>
    <col min="1" max="1" width="45.42578125" customWidth="1"/>
    <col min="2" max="2" width="7.140625" customWidth="1"/>
    <col min="3" max="3" width="9.28515625" customWidth="1"/>
    <col min="4" max="4" width="10.7109375" bestFit="1" customWidth="1"/>
    <col min="5" max="5" width="6.28515625" customWidth="1"/>
    <col min="6" max="6" width="12.5703125" bestFit="1" customWidth="1"/>
  </cols>
  <sheetData>
    <row r="3" spans="1:6" x14ac:dyDescent="0.25">
      <c r="A3" s="33" t="s">
        <v>262</v>
      </c>
      <c r="B3" s="33" t="s">
        <v>261</v>
      </c>
    </row>
    <row r="4" spans="1:6" x14ac:dyDescent="0.25">
      <c r="A4" s="36" t="s">
        <v>263</v>
      </c>
      <c r="B4" s="36" t="s">
        <v>16</v>
      </c>
      <c r="C4" s="36" t="s">
        <v>149</v>
      </c>
      <c r="D4" s="36" t="s">
        <v>77</v>
      </c>
      <c r="E4" s="36" t="s">
        <v>19</v>
      </c>
      <c r="F4" s="36" t="s">
        <v>264</v>
      </c>
    </row>
    <row r="5" spans="1:6" x14ac:dyDescent="0.25">
      <c r="A5" s="34" t="s">
        <v>26</v>
      </c>
      <c r="B5" s="35">
        <v>2</v>
      </c>
      <c r="C5" s="35">
        <v>1</v>
      </c>
      <c r="D5" s="35"/>
      <c r="E5" s="35"/>
      <c r="F5" s="35">
        <v>3</v>
      </c>
    </row>
    <row r="6" spans="1:6" x14ac:dyDescent="0.25">
      <c r="A6" s="34" t="s">
        <v>34</v>
      </c>
      <c r="B6" s="35"/>
      <c r="C6" s="35"/>
      <c r="D6" s="35"/>
      <c r="E6" s="35">
        <v>1</v>
      </c>
      <c r="F6" s="35">
        <v>1</v>
      </c>
    </row>
    <row r="7" spans="1:6" x14ac:dyDescent="0.25">
      <c r="A7" s="34" t="s">
        <v>63</v>
      </c>
      <c r="B7" s="35"/>
      <c r="C7" s="35"/>
      <c r="D7" s="35"/>
      <c r="E7" s="35">
        <v>2</v>
      </c>
      <c r="F7" s="35">
        <v>2</v>
      </c>
    </row>
    <row r="8" spans="1:6" x14ac:dyDescent="0.25">
      <c r="A8" s="34" t="s">
        <v>69</v>
      </c>
      <c r="B8" s="35">
        <v>3</v>
      </c>
      <c r="C8" s="35"/>
      <c r="D8" s="35"/>
      <c r="E8" s="35">
        <v>1</v>
      </c>
      <c r="F8" s="35">
        <v>4</v>
      </c>
    </row>
    <row r="9" spans="1:6" x14ac:dyDescent="0.25">
      <c r="A9" s="34" t="s">
        <v>66</v>
      </c>
      <c r="B9" s="35">
        <v>1</v>
      </c>
      <c r="C9" s="35"/>
      <c r="D9" s="35"/>
      <c r="E9" s="35"/>
      <c r="F9" s="35">
        <v>1</v>
      </c>
    </row>
    <row r="10" spans="1:6" x14ac:dyDescent="0.25">
      <c r="A10" s="34" t="s">
        <v>15</v>
      </c>
      <c r="B10" s="35">
        <v>10</v>
      </c>
      <c r="C10" s="35"/>
      <c r="D10" s="35">
        <v>2</v>
      </c>
      <c r="E10" s="35">
        <v>6</v>
      </c>
      <c r="F10" s="35">
        <v>18</v>
      </c>
    </row>
    <row r="11" spans="1:6" x14ac:dyDescent="0.25">
      <c r="A11" s="34" t="s">
        <v>91</v>
      </c>
      <c r="B11" s="35"/>
      <c r="C11" s="35"/>
      <c r="D11" s="35"/>
      <c r="E11" s="35">
        <v>1</v>
      </c>
      <c r="F11" s="35">
        <v>1</v>
      </c>
    </row>
    <row r="12" spans="1:6" x14ac:dyDescent="0.25">
      <c r="A12" s="34" t="s">
        <v>82</v>
      </c>
      <c r="B12" s="35">
        <v>1</v>
      </c>
      <c r="C12" s="35"/>
      <c r="D12" s="35"/>
      <c r="E12" s="35"/>
      <c r="F12" s="35">
        <v>1</v>
      </c>
    </row>
    <row r="13" spans="1:6" x14ac:dyDescent="0.25">
      <c r="A13" s="34" t="s">
        <v>85</v>
      </c>
      <c r="B13" s="35">
        <v>1</v>
      </c>
      <c r="C13" s="35"/>
      <c r="D13" s="35"/>
      <c r="E13" s="35"/>
      <c r="F13" s="35">
        <v>1</v>
      </c>
    </row>
    <row r="14" spans="1:6" x14ac:dyDescent="0.25">
      <c r="A14" s="34" t="s">
        <v>122</v>
      </c>
      <c r="B14" s="35">
        <v>2</v>
      </c>
      <c r="C14" s="35"/>
      <c r="D14" s="35"/>
      <c r="E14" s="35">
        <v>3</v>
      </c>
      <c r="F14" s="35">
        <v>5</v>
      </c>
    </row>
    <row r="15" spans="1:6" x14ac:dyDescent="0.25">
      <c r="A15" s="34" t="s">
        <v>88</v>
      </c>
      <c r="B15" s="35">
        <v>2</v>
      </c>
      <c r="C15" s="35"/>
      <c r="D15" s="35"/>
      <c r="E15" s="35">
        <v>1</v>
      </c>
      <c r="F15" s="35">
        <v>3</v>
      </c>
    </row>
    <row r="16" spans="1:6" x14ac:dyDescent="0.25">
      <c r="A16" s="34" t="s">
        <v>118</v>
      </c>
      <c r="B16" s="35">
        <v>3</v>
      </c>
      <c r="C16" s="35">
        <v>1</v>
      </c>
      <c r="D16" s="35"/>
      <c r="E16" s="35">
        <v>1</v>
      </c>
      <c r="F16" s="35">
        <v>5</v>
      </c>
    </row>
    <row r="17" spans="1:6" x14ac:dyDescent="0.25">
      <c r="A17" s="34" t="s">
        <v>98</v>
      </c>
      <c r="B17" s="35">
        <v>1</v>
      </c>
      <c r="C17" s="35"/>
      <c r="D17" s="35"/>
      <c r="E17" s="35">
        <v>2</v>
      </c>
      <c r="F17" s="35">
        <v>3</v>
      </c>
    </row>
    <row r="18" spans="1:6" x14ac:dyDescent="0.25">
      <c r="A18" s="34" t="s">
        <v>22</v>
      </c>
      <c r="B18" s="35">
        <v>1</v>
      </c>
      <c r="C18" s="35"/>
      <c r="D18" s="35"/>
      <c r="E18" s="35">
        <v>1</v>
      </c>
      <c r="F18" s="35">
        <v>2</v>
      </c>
    </row>
    <row r="19" spans="1:6" x14ac:dyDescent="0.25">
      <c r="A19" s="34" t="s">
        <v>57</v>
      </c>
      <c r="B19" s="35"/>
      <c r="C19" s="35"/>
      <c r="D19" s="35"/>
      <c r="E19" s="35">
        <v>3</v>
      </c>
      <c r="F19" s="35">
        <v>3</v>
      </c>
    </row>
    <row r="20" spans="1:6" x14ac:dyDescent="0.25">
      <c r="A20" s="34" t="s">
        <v>60</v>
      </c>
      <c r="B20" s="35"/>
      <c r="C20" s="35"/>
      <c r="D20" s="35"/>
      <c r="E20" s="35">
        <v>2</v>
      </c>
      <c r="F20" s="35">
        <v>2</v>
      </c>
    </row>
    <row r="21" spans="1:6" x14ac:dyDescent="0.25">
      <c r="A21" s="34" t="s">
        <v>103</v>
      </c>
      <c r="B21" s="35">
        <v>1</v>
      </c>
      <c r="C21" s="35"/>
      <c r="D21" s="35"/>
      <c r="E21" s="35">
        <v>6</v>
      </c>
      <c r="F21" s="35">
        <v>7</v>
      </c>
    </row>
    <row r="22" spans="1:6" x14ac:dyDescent="0.25">
      <c r="A22" s="34" t="s">
        <v>45</v>
      </c>
      <c r="B22" s="35">
        <v>2</v>
      </c>
      <c r="C22" s="35"/>
      <c r="D22" s="35"/>
      <c r="E22" s="35"/>
      <c r="F22" s="35">
        <v>2</v>
      </c>
    </row>
    <row r="23" spans="1:6" x14ac:dyDescent="0.25">
      <c r="A23" s="34" t="s">
        <v>48</v>
      </c>
      <c r="B23" s="35"/>
      <c r="C23" s="35"/>
      <c r="D23" s="35"/>
      <c r="E23" s="35">
        <v>2</v>
      </c>
      <c r="F23" s="35">
        <v>2</v>
      </c>
    </row>
    <row r="24" spans="1:6" x14ac:dyDescent="0.25">
      <c r="A24" s="34" t="s">
        <v>51</v>
      </c>
      <c r="B24" s="35"/>
      <c r="C24" s="35">
        <v>1</v>
      </c>
      <c r="D24" s="35"/>
      <c r="E24" s="35">
        <v>1</v>
      </c>
      <c r="F24" s="35">
        <v>2</v>
      </c>
    </row>
    <row r="25" spans="1:6" x14ac:dyDescent="0.25">
      <c r="A25" s="37" t="s">
        <v>264</v>
      </c>
      <c r="B25" s="38">
        <v>30</v>
      </c>
      <c r="C25" s="38">
        <v>3</v>
      </c>
      <c r="D25" s="38">
        <v>2</v>
      </c>
      <c r="E25" s="38">
        <v>33</v>
      </c>
      <c r="F25" s="38">
        <v>68</v>
      </c>
    </row>
  </sheetData>
  <pageMargins left="0.7" right="0.7" top="0.75" bottom="0.75" header="0.3" footer="0.3"/>
  <pageSetup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Eliana Paola Castro Arieta</cp:lastModifiedBy>
  <dcterms:created xsi:type="dcterms:W3CDTF">2021-01-25T22:02:48Z</dcterms:created>
  <dcterms:modified xsi:type="dcterms:W3CDTF">2022-01-26T23:21:21Z</dcterms:modified>
</cp:coreProperties>
</file>