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dolly.ojeda\Documents\PQRS INFORME I SEMESTRE 2022\PQRSDF 2023 I SEMESTRE\PRELIMINAR\"/>
    </mc:Choice>
  </mc:AlternateContent>
  <xr:revisionPtr revIDLastSave="0" documentId="8_{13DDA2D4-FE46-456B-B870-09E182902633}" xr6:coauthVersionLast="47" xr6:coauthVersionMax="47" xr10:uidLastSave="{00000000-0000-0000-0000-000000000000}"/>
  <bookViews>
    <workbookView xWindow="-120" yWindow="-120" windowWidth="29040" windowHeight="15840" tabRatio="828" activeTab="1" xr2:uid="{00000000-000D-0000-FFFF-FFFF00000000}"/>
  </bookViews>
  <sheets>
    <sheet name="Muestra" sheetId="34" r:id="rId1"/>
    <sheet name="Hoja de Verificacion" sheetId="35" r:id="rId2"/>
    <sheet name="Listas" sheetId="37" r:id="rId3"/>
    <sheet name="Dias Festivos" sheetId="36" r:id="rId4"/>
  </sheets>
  <externalReferences>
    <externalReference r:id="rId5"/>
  </externalReferences>
  <definedNames>
    <definedName name="_xlnm._FilterDatabase" localSheetId="1" hidden="1">'Hoja de Verificacion'!$A$1:$BY$70</definedName>
    <definedName name="_xlnm._FilterDatabase" localSheetId="0" hidden="1">Muestra!$A$1:$AF$1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35" l="1"/>
  <c r="L2" i="35" l="1"/>
  <c r="M2" i="35"/>
  <c r="N2" i="35"/>
  <c r="O2" i="35"/>
  <c r="L3" i="35"/>
  <c r="M3" i="35"/>
  <c r="N3" i="35"/>
  <c r="O3" i="35"/>
  <c r="L4" i="35"/>
  <c r="M4" i="35"/>
  <c r="N4" i="35"/>
  <c r="O4" i="35"/>
  <c r="L5" i="35"/>
  <c r="M5" i="35"/>
  <c r="N5" i="35"/>
  <c r="O5" i="35"/>
  <c r="L6" i="35"/>
  <c r="M6" i="35"/>
  <c r="N6" i="35"/>
  <c r="O6" i="35"/>
  <c r="L7" i="35"/>
  <c r="M7" i="35"/>
  <c r="N7" i="35"/>
  <c r="O7" i="35"/>
  <c r="L8" i="35"/>
  <c r="M8" i="35"/>
  <c r="N8" i="35"/>
  <c r="O8" i="35"/>
  <c r="L9" i="35"/>
  <c r="M9" i="35"/>
  <c r="O9" i="35"/>
  <c r="L10" i="35"/>
  <c r="M10" i="35"/>
  <c r="N10" i="35"/>
  <c r="O10" i="35"/>
  <c r="L11" i="35"/>
  <c r="L12" i="35"/>
  <c r="M12" i="35"/>
  <c r="N12" i="35"/>
  <c r="O12" i="35"/>
  <c r="L13" i="35"/>
  <c r="M13" i="35"/>
  <c r="N13" i="35"/>
  <c r="O13" i="35"/>
  <c r="L14" i="35"/>
  <c r="M14" i="35"/>
  <c r="N14" i="35"/>
  <c r="O14" i="35"/>
  <c r="L15" i="35"/>
  <c r="M15" i="35"/>
  <c r="N15" i="35"/>
  <c r="O15" i="35"/>
  <c r="L16" i="35"/>
  <c r="M16" i="35"/>
  <c r="L17" i="35"/>
  <c r="L18" i="35"/>
  <c r="M18" i="35"/>
  <c r="N18" i="35"/>
  <c r="O18" i="35"/>
  <c r="L19" i="35"/>
  <c r="M19" i="35"/>
  <c r="N19" i="35"/>
  <c r="O19" i="35"/>
  <c r="L20" i="35"/>
  <c r="M20" i="35"/>
  <c r="L21" i="35"/>
  <c r="L22" i="35"/>
  <c r="M22" i="35"/>
  <c r="N22" i="35"/>
  <c r="O22" i="35"/>
  <c r="L23" i="35"/>
  <c r="M23" i="35"/>
  <c r="N23" i="35"/>
  <c r="O23" i="35"/>
  <c r="L24" i="35"/>
  <c r="M24" i="35"/>
  <c r="N24" i="35"/>
  <c r="O24" i="35"/>
  <c r="L25" i="35"/>
  <c r="L26" i="35"/>
  <c r="M26" i="35"/>
  <c r="N26" i="35"/>
  <c r="O26" i="35"/>
  <c r="L27" i="35"/>
  <c r="M27" i="35"/>
  <c r="L28" i="35"/>
  <c r="L29" i="35"/>
  <c r="M29" i="35"/>
  <c r="N29" i="35"/>
  <c r="O29" i="35"/>
  <c r="L30" i="35"/>
  <c r="M30" i="35"/>
  <c r="N30" i="35"/>
  <c r="O30" i="35"/>
  <c r="L31" i="35"/>
  <c r="M31" i="35"/>
  <c r="N31" i="35"/>
  <c r="O31" i="35"/>
  <c r="L32" i="35"/>
  <c r="M32" i="35"/>
  <c r="N32" i="35"/>
  <c r="O32" i="35"/>
  <c r="L33" i="35"/>
  <c r="M33" i="35"/>
  <c r="L34" i="35"/>
  <c r="M34" i="35"/>
  <c r="L35" i="35"/>
  <c r="M35" i="35"/>
  <c r="N35" i="35"/>
  <c r="O35" i="35"/>
  <c r="L36" i="35"/>
  <c r="M36" i="35"/>
  <c r="N36" i="35"/>
  <c r="O36" i="35"/>
  <c r="L37" i="35"/>
  <c r="L38" i="35"/>
  <c r="M38" i="35"/>
  <c r="O38" i="35"/>
  <c r="L39" i="35"/>
  <c r="M39" i="35"/>
  <c r="L40" i="35"/>
  <c r="M40" i="35"/>
  <c r="N40" i="35"/>
  <c r="O40" i="35"/>
  <c r="L41" i="35"/>
  <c r="M41" i="35"/>
  <c r="N41" i="35"/>
  <c r="O41" i="35"/>
  <c r="L42" i="35"/>
  <c r="M42" i="35"/>
  <c r="N42" i="35"/>
  <c r="O42" i="35"/>
  <c r="L43" i="35"/>
  <c r="M43" i="35"/>
  <c r="N43" i="35"/>
  <c r="O43" i="35"/>
  <c r="L44" i="35"/>
  <c r="M44" i="35"/>
  <c r="L45" i="35"/>
  <c r="L46" i="35"/>
  <c r="M46" i="35"/>
  <c r="N46" i="35"/>
  <c r="O46" i="35"/>
  <c r="L47" i="35"/>
  <c r="M47" i="35"/>
  <c r="N47" i="35"/>
  <c r="O47" i="35"/>
  <c r="B47" i="35"/>
  <c r="B46" i="35"/>
  <c r="B45" i="35"/>
  <c r="B44" i="35"/>
  <c r="B42" i="35"/>
  <c r="B41" i="35"/>
  <c r="B40" i="35"/>
  <c r="B39" i="35"/>
  <c r="B38" i="35"/>
  <c r="B37" i="35"/>
  <c r="B36" i="35"/>
  <c r="B35" i="35"/>
  <c r="B34" i="35"/>
  <c r="B33" i="35"/>
  <c r="K32" i="35"/>
  <c r="B32" i="35"/>
  <c r="B31" i="35"/>
  <c r="B30" i="35"/>
  <c r="K30" i="35" s="1"/>
  <c r="K29" i="35"/>
  <c r="B29" i="35"/>
  <c r="B28" i="35"/>
  <c r="B27" i="35"/>
  <c r="B26" i="35"/>
  <c r="B25" i="35"/>
  <c r="B68" i="35" l="1"/>
  <c r="B52" i="35"/>
  <c r="L69" i="35"/>
  <c r="B69" i="35"/>
  <c r="O54" i="35" l="1"/>
  <c r="N54" i="35"/>
  <c r="AC50" i="35"/>
  <c r="AC51" i="35"/>
  <c r="AC52" i="35"/>
  <c r="AC53" i="35"/>
  <c r="AC54" i="35"/>
  <c r="AC55" i="35"/>
  <c r="AC56" i="35"/>
  <c r="AC57" i="35"/>
  <c r="AC58" i="35"/>
  <c r="AC59" i="35"/>
  <c r="AC60" i="35"/>
  <c r="AC61" i="35"/>
  <c r="AC62" i="35"/>
  <c r="AC63" i="35"/>
  <c r="AC64" i="35"/>
  <c r="AC48" i="35"/>
  <c r="AC49" i="35"/>
  <c r="L48" i="35"/>
  <c r="M48" i="35"/>
  <c r="N48" i="35"/>
  <c r="O48" i="35"/>
  <c r="L49" i="35"/>
  <c r="O49" i="35"/>
  <c r="L50" i="35"/>
  <c r="M50" i="35"/>
  <c r="N50" i="35"/>
  <c r="O50" i="35"/>
  <c r="L51" i="35"/>
  <c r="M51" i="35"/>
  <c r="N51" i="35"/>
  <c r="O51" i="35"/>
  <c r="L52" i="35"/>
  <c r="M52" i="35"/>
  <c r="N52" i="35"/>
  <c r="O52" i="35"/>
  <c r="L53" i="35"/>
  <c r="M53" i="35"/>
  <c r="N53" i="35"/>
  <c r="O53" i="35"/>
  <c r="L54" i="35"/>
  <c r="M54" i="35"/>
  <c r="L55" i="35"/>
  <c r="M55" i="35"/>
  <c r="N55" i="35"/>
  <c r="O55" i="35"/>
  <c r="L56" i="35"/>
  <c r="M56" i="35"/>
  <c r="N56" i="35"/>
  <c r="O56" i="35"/>
  <c r="L57" i="35"/>
  <c r="M57" i="35"/>
  <c r="O57" i="35"/>
  <c r="L58" i="35"/>
  <c r="M58" i="35"/>
  <c r="N58" i="35"/>
  <c r="O58" i="35"/>
  <c r="L59" i="35"/>
  <c r="M59" i="35"/>
  <c r="N59" i="35"/>
  <c r="O59" i="35"/>
  <c r="L60" i="35"/>
  <c r="M60" i="35"/>
  <c r="N60" i="35"/>
  <c r="O60" i="35"/>
  <c r="L61" i="35"/>
  <c r="M61" i="35"/>
  <c r="N61" i="35"/>
  <c r="O61" i="35"/>
  <c r="L62" i="35"/>
  <c r="M62" i="35"/>
  <c r="N62" i="35"/>
  <c r="O62" i="35"/>
  <c r="L63" i="35"/>
  <c r="M63" i="35"/>
  <c r="N63" i="35"/>
  <c r="O63" i="35"/>
  <c r="L64" i="35"/>
  <c r="M64" i="35"/>
  <c r="N64" i="35"/>
  <c r="O64" i="35"/>
  <c r="L65" i="35"/>
  <c r="M65" i="35"/>
  <c r="N65" i="35"/>
  <c r="O65" i="35"/>
  <c r="L66" i="35"/>
  <c r="M66" i="35"/>
  <c r="N66" i="35"/>
  <c r="O66" i="35"/>
  <c r="L67" i="35"/>
  <c r="M67" i="35"/>
  <c r="N67" i="35"/>
  <c r="O67" i="35"/>
  <c r="L68" i="35"/>
  <c r="M68" i="35"/>
  <c r="N68" i="35"/>
  <c r="O68" i="35"/>
  <c r="M69" i="35"/>
  <c r="N69" i="35"/>
  <c r="O69" i="35"/>
  <c r="L70" i="35"/>
  <c r="M70" i="35"/>
  <c r="N70" i="35"/>
  <c r="O70" i="35"/>
  <c r="B2" i="35"/>
  <c r="B70" i="35" l="1"/>
  <c r="B3" i="35"/>
  <c r="B4" i="35"/>
  <c r="B5" i="35"/>
  <c r="B6" i="35"/>
  <c r="B7" i="35"/>
  <c r="B8" i="35"/>
  <c r="B9" i="35"/>
  <c r="B10" i="35"/>
  <c r="B11" i="35"/>
  <c r="B12" i="35"/>
  <c r="B13" i="35"/>
  <c r="B14" i="35"/>
  <c r="B15" i="35"/>
  <c r="B16" i="35"/>
  <c r="B17" i="35"/>
  <c r="B18" i="35"/>
  <c r="B19" i="35"/>
  <c r="B20" i="35"/>
  <c r="B21" i="35"/>
  <c r="B22" i="35"/>
  <c r="B23" i="35"/>
  <c r="B24" i="35"/>
  <c r="B48" i="35"/>
  <c r="B49" i="35"/>
  <c r="B50" i="35"/>
  <c r="B51" i="35"/>
  <c r="B53" i="35"/>
  <c r="B54" i="35"/>
  <c r="B55" i="35"/>
  <c r="B56" i="35"/>
  <c r="B57" i="35"/>
  <c r="B58" i="35"/>
  <c r="B59" i="35"/>
  <c r="B60" i="35"/>
  <c r="B61" i="35"/>
  <c r="B62" i="35"/>
  <c r="B63" i="35"/>
  <c r="B64" i="35"/>
  <c r="B65" i="35"/>
  <c r="B66" i="35"/>
  <c r="B67" i="35"/>
</calcChain>
</file>

<file path=xl/sharedStrings.xml><?xml version="1.0" encoding="utf-8"?>
<sst xmlns="http://schemas.openxmlformats.org/spreadsheetml/2006/main" count="2670" uniqueCount="653">
  <si>
    <t>Peticion</t>
  </si>
  <si>
    <t>Peticion de Informacion</t>
  </si>
  <si>
    <t>Peticiones entre autoridades</t>
  </si>
  <si>
    <t>Solicitud de documentos</t>
  </si>
  <si>
    <t>Solicitud de Informacion</t>
  </si>
  <si>
    <t>A la mano</t>
  </si>
  <si>
    <t>Empresa de Correo</t>
  </si>
  <si>
    <t>Internet</t>
  </si>
  <si>
    <t>Interoperabilidad SIT</t>
  </si>
  <si>
    <t xml:space="preserve"> Clasificacion</t>
  </si>
  <si>
    <t>103 - OFICINA JURIDICA</t>
  </si>
  <si>
    <t>200 - DIRECCION DE ORDENAMIENTO SOCIAL DE LA PROPIEDAD</t>
  </si>
  <si>
    <t>220 - SUBDIRECCION DE SISTEMAS DE INFORMACION DE TIERRAS</t>
  </si>
  <si>
    <t>310 - SUBDIRECCION DE SEGURIDAD JURIDICA</t>
  </si>
  <si>
    <t>320 - SUBDIRECCION DE PROCESOS AGRARIOS Y GESTION JURIDICA</t>
  </si>
  <si>
    <t>400 - DIRECCION DE ACCESO A TIERRAS</t>
  </si>
  <si>
    <t>410 - SUBDIRECCION DE ACCESO A TIERRAS EN ZONAS FOCALIZADAS</t>
  </si>
  <si>
    <t>420 - SUBDIRECCION DE ACCESO A TIERRAS POR DEMANDA Y DESCONGESTION</t>
  </si>
  <si>
    <t>430 - SUBDIRECCION DE ADMINISTRACION DE TIERRAS DE LA NACION</t>
  </si>
  <si>
    <t>500 - DIRECCION DE ASUNTOS ETNICOS</t>
  </si>
  <si>
    <t>510 - SUBDIRECCION DE ASUNTOS ETNICOS</t>
  </si>
  <si>
    <t>610 - SUBDIRECCION DE TALENTO HUMANO</t>
  </si>
  <si>
    <t>620 - SUBDIRECCION ADMINISTRATIVA Y FINANCIERA</t>
  </si>
  <si>
    <t>760 - UGT POPAYAN</t>
  </si>
  <si>
    <t>EN TRAMITE</t>
  </si>
  <si>
    <t>ENVIADO</t>
  </si>
  <si>
    <t>SIN TRAMITAR</t>
  </si>
  <si>
    <t>TRAMITADO</t>
  </si>
  <si>
    <t>BOLÍVAR</t>
  </si>
  <si>
    <t>CÓRDOBA</t>
  </si>
  <si>
    <t>D. C.</t>
  </si>
  <si>
    <t>HUILA</t>
  </si>
  <si>
    <t>LA GUAJIRA</t>
  </si>
  <si>
    <t>MAGDALENA</t>
  </si>
  <si>
    <t>META</t>
  </si>
  <si>
    <t>NARIÑO</t>
  </si>
  <si>
    <t>SUCRE</t>
  </si>
  <si>
    <t>TOLIMA</t>
  </si>
  <si>
    <t>VALLE DEL CAUCA</t>
  </si>
  <si>
    <t>Radicado de Entrada</t>
  </si>
  <si>
    <t>Fecha radicado</t>
  </si>
  <si>
    <t>Medio de Recepción</t>
  </si>
  <si>
    <t>Nombre del Remitente</t>
  </si>
  <si>
    <t>Comunidad</t>
  </si>
  <si>
    <t>tema</t>
  </si>
  <si>
    <t>Departamento</t>
  </si>
  <si>
    <t xml:space="preserve"> Municipio</t>
  </si>
  <si>
    <t xml:space="preserve"> Asunto</t>
  </si>
  <si>
    <t xml:space="preserve"> Fecha de vencimiento</t>
  </si>
  <si>
    <t xml:space="preserve"> Días por vencer</t>
  </si>
  <si>
    <t xml:space="preserve">  Requiere Respuesta</t>
  </si>
  <si>
    <t xml:space="preserve"> Usuario Actual</t>
  </si>
  <si>
    <t xml:space="preserve"> Estado Usuario</t>
  </si>
  <si>
    <t xml:space="preserve"> Dependencia Actual</t>
  </si>
  <si>
    <t xml:space="preserve"> Equipo Funcional - EQ</t>
  </si>
  <si>
    <t xml:space="preserve">  Respuesta</t>
  </si>
  <si>
    <t>Fecha de Respuesta</t>
  </si>
  <si>
    <t xml:space="preserve"> Estado</t>
  </si>
  <si>
    <t xml:space="preserve"> Fecha de Envió</t>
  </si>
  <si>
    <t xml:space="preserve"> No de Guía</t>
  </si>
  <si>
    <t xml:space="preserve"> Forma Envio</t>
  </si>
  <si>
    <t xml:space="preserve"> Cantidad de Reasignaciones</t>
  </si>
  <si>
    <t xml:space="preserve"> Dependencia quien radica</t>
  </si>
  <si>
    <t xml:space="preserve"> Usuario quien radica</t>
  </si>
  <si>
    <t xml:space="preserve"> Usuario quien reasigna</t>
  </si>
  <si>
    <t>Año</t>
  </si>
  <si>
    <t>PRADO_SEVILLA_ZONA BANANERA</t>
  </si>
  <si>
    <t>SI</t>
  </si>
  <si>
    <t>CORREO ELECTRONICO</t>
  </si>
  <si>
    <t>SUBDIRECCION ADMINISTRATIVA Y FINANCIERA</t>
  </si>
  <si>
    <t>USUARIO ROBOT DEL SISTEMA</t>
  </si>
  <si>
    <t>NO</t>
  </si>
  <si>
    <t xml:space="preserve"> </t>
  </si>
  <si>
    <t>Pueblos Indígenas</t>
  </si>
  <si>
    <t>CORREO ELECTRONICO CERTIFICADO 4-72</t>
  </si>
  <si>
    <t>Luisa Maria GÃ³mez Altamar</t>
  </si>
  <si>
    <t>REVOCATORIAS</t>
  </si>
  <si>
    <t xml:space="preserve">MINISTERIO DE AGRICULTURA Y DESARROLLO RURAL  </t>
  </si>
  <si>
    <t>2023-02-15 00:00:00.000</t>
  </si>
  <si>
    <t>2023-02-08 00:00:00.000</t>
  </si>
  <si>
    <t>PENDIENTES POR CERTIFICADOS</t>
  </si>
  <si>
    <t>2023-02-17 00:00:00.000</t>
  </si>
  <si>
    <t>2023-02-13 00:00:00.000</t>
  </si>
  <si>
    <t>MIRNA ROSARIO OVIEDO DIAZ</t>
  </si>
  <si>
    <t>2023-02-14 00:00:00.000</t>
  </si>
  <si>
    <t>CONTROLCALIDADGD</t>
  </si>
  <si>
    <t>CORRESPONDENCIA Y ADMINISTRACION DE ARCHIVO</t>
  </si>
  <si>
    <t>2023-02-07 00:00:00.000</t>
  </si>
  <si>
    <t>William Alvarez Granados</t>
  </si>
  <si>
    <t>2023-03-23 00:00:00.000</t>
  </si>
  <si>
    <t>2023-01-19 00:00:00.000</t>
  </si>
  <si>
    <t>2023-04-04 00:00:00.000</t>
  </si>
  <si>
    <t>Jessica Paola Solano Pineda</t>
  </si>
  <si>
    <t>SOLICITUD DE INFORMACION</t>
  </si>
  <si>
    <t>Otro</t>
  </si>
  <si>
    <t>BOGOTA D.C.</t>
  </si>
  <si>
    <t>2023-02-24 00:00:00.000</t>
  </si>
  <si>
    <t>2023-06-15 00:00:00.000</t>
  </si>
  <si>
    <t>2023-02-16 00:00:00.000</t>
  </si>
  <si>
    <t xml:space="preserve">Atención al Usuario PAR INCODER  </t>
  </si>
  <si>
    <t>2023-06-23 00:00:00.000</t>
  </si>
  <si>
    <t>2023-03-03 00:00:00.000</t>
  </si>
  <si>
    <t>2023-02-21 00:00:00.000</t>
  </si>
  <si>
    <t>2023-05-30 00:00:00.000</t>
  </si>
  <si>
    <t>2023-02-22 00:00:00.000</t>
  </si>
  <si>
    <t>2023-03-02 00:00:00.000</t>
  </si>
  <si>
    <t>2023-06-08 00:00:00.000</t>
  </si>
  <si>
    <t>2023-02-28 00:00:00.000</t>
  </si>
  <si>
    <t>2023-06-14 00:00:00.000</t>
  </si>
  <si>
    <t>LINA MARCELA CASTRO SOLER</t>
  </si>
  <si>
    <t>JUAN DAVID CARDONA RIOS</t>
  </si>
  <si>
    <t>SENTENCIAS JUDICIALES</t>
  </si>
  <si>
    <t>2023-04-18 00:00:00.000</t>
  </si>
  <si>
    <t>2023-04-05 00:00:00.000</t>
  </si>
  <si>
    <t>2023-05-31 00:00:00.000</t>
  </si>
  <si>
    <t>2023-04-17 00:00:00.000</t>
  </si>
  <si>
    <t>2023-03-06 00:00:00.000</t>
  </si>
  <si>
    <t>2023-06-01 00:00:00.000</t>
  </si>
  <si>
    <t>2023-03-29 00:00:00.000</t>
  </si>
  <si>
    <t>2023-06-29 00:00:00.000</t>
  </si>
  <si>
    <t>2023-03-16 00:00:00.000</t>
  </si>
  <si>
    <t xml:space="preserve">AGENCIA NACIONAL DE DEFENSA JURIDICA DEL ESTADO  </t>
  </si>
  <si>
    <t>2023-03-14 00:00:00.000</t>
  </si>
  <si>
    <t>2023-03-17 00:00:00.000</t>
  </si>
  <si>
    <t>2023-04-14 00:00:00.000</t>
  </si>
  <si>
    <t>2023-06-02 00:00:00.000</t>
  </si>
  <si>
    <t>ADMON BALDIOS</t>
  </si>
  <si>
    <t>2023-04-19 00:00:00.000</t>
  </si>
  <si>
    <t>2023-04-20 00:00:00.000</t>
  </si>
  <si>
    <t xml:space="preserve">JUZGADO VEINTINUEVE CIVIL DEL CIRCUITO DE BOGOTA  </t>
  </si>
  <si>
    <t>JESSICA MARIA PEREA ROSERO</t>
  </si>
  <si>
    <t>2023-06-22 00:00:00.000</t>
  </si>
  <si>
    <t>2023-05-23 00:00:00.000</t>
  </si>
  <si>
    <t>2023-03-15 00:00:00.000</t>
  </si>
  <si>
    <t>2023-04-13 00:00:00.000</t>
  </si>
  <si>
    <t>2023-04-25 00:00:00.000</t>
  </si>
  <si>
    <t>Sin Identificar</t>
  </si>
  <si>
    <t>MONTERIA_CORDOBA</t>
  </si>
  <si>
    <t>2023-05-18 00:00:00.000</t>
  </si>
  <si>
    <t>2023-04-11 00:00:00.000</t>
  </si>
  <si>
    <t>DERECHO DE PETICION</t>
  </si>
  <si>
    <t>2023-06-21 00:00:00.000</t>
  </si>
  <si>
    <t>2023-04-27 00:00:00.000</t>
  </si>
  <si>
    <t>2023-06-20 00:00:00.000</t>
  </si>
  <si>
    <t>2023-06-26 00:00:00.000</t>
  </si>
  <si>
    <t>2023-05-02 00:00:00.000</t>
  </si>
  <si>
    <t>2023-05-03 00:00:00.000</t>
  </si>
  <si>
    <t>2023-05-04 00:00:00.000</t>
  </si>
  <si>
    <t>ELIUD VILLANUEVA DUARTE</t>
  </si>
  <si>
    <t>2023-04-12 00:00:00.000</t>
  </si>
  <si>
    <t>2023-05-10 00:00:00.000</t>
  </si>
  <si>
    <t>2023-05-17 00:00:00.000</t>
  </si>
  <si>
    <t>2023-04-26 00:00:00.000</t>
  </si>
  <si>
    <t>2023-06-06 00:00:00.000</t>
  </si>
  <si>
    <t>2023-04-28 00:00:00.000</t>
  </si>
  <si>
    <t>2023-05-26 00:00:00.000</t>
  </si>
  <si>
    <t>2023-05-05 00:00:00.000</t>
  </si>
  <si>
    <t>COMPRA DE PREDIOS</t>
  </si>
  <si>
    <t>2023-05-09 00:00:00.000</t>
  </si>
  <si>
    <t>2023-05-11 00:00:00.000</t>
  </si>
  <si>
    <t>2023-05-12 00:00:00.000</t>
  </si>
  <si>
    <t>2023-05-15 00:00:00.000</t>
  </si>
  <si>
    <t>DERECHO DE PETICIÓN</t>
  </si>
  <si>
    <t>2023-06-28 00:00:00.000</t>
  </si>
  <si>
    <t>2023-06-13 00:00:00.000</t>
  </si>
  <si>
    <t>2023-05-24 00:00:00.000</t>
  </si>
  <si>
    <t>YOMAIRA CORDOBA VALENCIA</t>
  </si>
  <si>
    <t>2023-06-07 00:00:00.000</t>
  </si>
  <si>
    <t>2023-07-13 00:00:00.000</t>
  </si>
  <si>
    <t>2023-07-17 00:00:00.000</t>
  </si>
  <si>
    <t>2023-07-19 00:00:00.000</t>
  </si>
  <si>
    <t>2023-07-24 00:00:00.000</t>
  </si>
  <si>
    <t>MARIA MONICA MEJIA ZULUAGA</t>
  </si>
  <si>
    <t>NEIVA_HUILA</t>
  </si>
  <si>
    <t>LOS PALMITOS</t>
  </si>
  <si>
    <t>VILLAVICENCIO_META</t>
  </si>
  <si>
    <t>CARTAGENA_BOLIVAR</t>
  </si>
  <si>
    <t>FUNDACION_MAGDALENA</t>
  </si>
  <si>
    <t>RIOBLANCO_TOLIMA</t>
  </si>
  <si>
    <t>TUQUERRES</t>
  </si>
  <si>
    <t>SANTA BARBARA DE PINTO</t>
  </si>
  <si>
    <t>JAMUNDI</t>
  </si>
  <si>
    <t>ALBANIA_GUAJIRA</t>
  </si>
  <si>
    <t>BUESACO</t>
  </si>
  <si>
    <t>GUADALUPE_HUILA</t>
  </si>
  <si>
    <t>JEISSON LEONARDO RINCON CESPEDES</t>
  </si>
  <si>
    <t>SECRETARIA GENERAL</t>
  </si>
  <si>
    <t>ROSALIA GULFO GONZALEZ</t>
  </si>
  <si>
    <t>Nubia Esperanza Quintero Garzon</t>
  </si>
  <si>
    <t>No se autoreconocen como pertenecientes a algún grupo étnico</t>
  </si>
  <si>
    <t>LAURA JIMENA CASTRO BERNAL</t>
  </si>
  <si>
    <t>CINDY JOHANA ORDUNA AYALA</t>
  </si>
  <si>
    <t>MARIA FERNANDA VARGAS</t>
  </si>
  <si>
    <t>CENTRO DE ADMINISTRACION DE CORRESPONDENCIA</t>
  </si>
  <si>
    <t>REINA BAYONA TARAZONA</t>
  </si>
  <si>
    <t>CORREO CERTIFICADO</t>
  </si>
  <si>
    <t>Titulacion de Baldios a Personas Naturales</t>
  </si>
  <si>
    <t>Monica Andrea PeÃ±a Rios</t>
  </si>
  <si>
    <t>MARCO TULIO GIRALDO AGUDELO</t>
  </si>
  <si>
    <t>CECILIA VILLAMIZAR RIVERA</t>
  </si>
  <si>
    <t>Jorge IvÃ¡n Jaramillo BogotÃ¡</t>
  </si>
  <si>
    <t>Adriana Fernandez  Boyaca - PAT VILLAVICENCIO</t>
  </si>
  <si>
    <t>SUBDIRECCION SISTEMAS RESO</t>
  </si>
  <si>
    <t>JESSICA ALEJANDRA CASTIBLANCO SANCHEZ</t>
  </si>
  <si>
    <t>OSCAR SAMIR MARTINEZ PEÃ±A</t>
  </si>
  <si>
    <t>SANDRA CATHERINE CARDENAS SABOYA</t>
  </si>
  <si>
    <t>JESSICA TATIANA PABÃ³N BELTRÃ¡N</t>
  </si>
  <si>
    <t>EDWIN ALBERTO DIAZ ORTEGA</t>
  </si>
  <si>
    <t>TULIO HENAO LOPEZ</t>
  </si>
  <si>
    <t>SOLCITA PERMISO DE VENTA DE UN PREDIO RURAL SE COMETE UN ERROR DE DIGITACION EN INSTRUMENTOS PUBLICOS Y QUEDA COMO URBANO SIENDO RURAL EN SU MOMENTO LA AGENCIA EXPRESA NO TENER COMPETENCIA POR SER URBANO SE HACEN LAS CORRECCIONES YA QUE ES UN PREDIO RURAL</t>
  </si>
  <si>
    <t>2023-02-28 15:49:45.753</t>
  </si>
  <si>
    <t>Autorizacion para fraccionamiento de Tierras adjudicadas inicialmente como baldíos</t>
  </si>
  <si>
    <t>ADMINISTRATIVO</t>
  </si>
  <si>
    <t>PETICION</t>
  </si>
  <si>
    <t>MARIA SALOME MORALES ZAPATA</t>
  </si>
  <si>
    <t>ALVARO GRISALES REINSTAG</t>
  </si>
  <si>
    <t>LUIS CARLOS CUBILLOS CAMACHO</t>
  </si>
  <si>
    <t>T-488</t>
  </si>
  <si>
    <t>Clarificacion Rezago 902</t>
  </si>
  <si>
    <t>SOLICITUD DE COPIAS</t>
  </si>
  <si>
    <t>PROCESO VERBAL DE PERTENENCIA</t>
  </si>
  <si>
    <t>MARIA ISABEL FERNANDEZ RODAS</t>
  </si>
  <si>
    <t>Absalon Charo Tombe</t>
  </si>
  <si>
    <t>FLORENTINO PEREA JIMENEZ</t>
  </si>
  <si>
    <t>Proceso de clarificacion de la Propiedad</t>
  </si>
  <si>
    <t>RECUPERACION</t>
  </si>
  <si>
    <t>OSCAR JULIAN HERNANDEZ HERMOSA</t>
  </si>
  <si>
    <t>2023-07-11 00:00:00.000</t>
  </si>
  <si>
    <t>2023-07-05 00:00:00.000</t>
  </si>
  <si>
    <t>2023-07-14 00:00:00.000</t>
  </si>
  <si>
    <t>GUATAVO BOLAÑOS ARGEL</t>
  </si>
  <si>
    <t>SOLCITUD DE VEIFICACION DE ASOCIOCCION CAMPESINA NUEVO HORIZONTE 286 NIT 901666544-1 CON DOMICILIO EN PUERTO ESCONDIDO CORDOBA.</t>
  </si>
  <si>
    <t>2023-07-25 00:00:00.000</t>
  </si>
  <si>
    <t>Leidy Viviana Garcia Palacio</t>
  </si>
  <si>
    <t>EDUARDO TRUJILLO BEJARANO</t>
  </si>
  <si>
    <t>Lili Johana Mercado Salgado</t>
  </si>
  <si>
    <t xml:space="preserve">JUZGADO 01 PROMISCUO MUNICIPAL  </t>
  </si>
  <si>
    <t>Maria Juliana Jimenez Martinez</t>
  </si>
  <si>
    <t>GESTION CONTRACTUALÂ </t>
  </si>
  <si>
    <t>SHARON DAIHANA MOLINA MORALES</t>
  </si>
  <si>
    <t>LAURA ALEJANDRA SANCHEZ HERNANDEZ</t>
  </si>
  <si>
    <t>SOLICITUD DE TIERRAS</t>
  </si>
  <si>
    <t xml:space="preserve">CINTHIA PARODI GOMEZ PROCURADURIA  </t>
  </si>
  <si>
    <t>Carlos Humberto Silva Diazgranados</t>
  </si>
  <si>
    <t>2023-02-09 15:10:51.667</t>
  </si>
  <si>
    <t>RECURSO DE REPOSICION CONTRA EL AUTO NO 20224300102419 DEL 16 DE NOVIEMBRE DE 2022</t>
  </si>
  <si>
    <t>JUAN SEBASTIAN SIERRA AMAYA</t>
  </si>
  <si>
    <t>RICARDO GUILLERMO LÃ“PEZ RUALES</t>
  </si>
  <si>
    <t>PRESIDENCIA DE LA REPUBLICA</t>
  </si>
  <si>
    <t xml:space="preserve">JUZGADO 03 PROMISCUO MUNICIPAL   </t>
  </si>
  <si>
    <t xml:space="preserve">GLORIA ISABEL CUARTAS MONTOYA  </t>
  </si>
  <si>
    <t xml:space="preserve">JUZGADO 03 CIVIL MUNICIPAL   </t>
  </si>
  <si>
    <t>COORDINACION PARA LA GESTION CONTRACTUAL</t>
  </si>
  <si>
    <t>RECLAMO</t>
  </si>
  <si>
    <t>INGRID CAROLINA GUIO GONZÃ¡LEZ</t>
  </si>
  <si>
    <t xml:space="preserve">CARLOS IGNACIO CARMONA MORENO  </t>
  </si>
  <si>
    <t>JEIMY VIVIANA LOTTA VARGAS</t>
  </si>
  <si>
    <t>JOYCE CAROLINA PULIDO IRIARTE</t>
  </si>
  <si>
    <t>MARIA CONSTANZA GONZALEZ CUELLAR</t>
  </si>
  <si>
    <t>SUEJE ADMNISRACOPN</t>
  </si>
  <si>
    <t>CONSULTA</t>
  </si>
  <si>
    <t xml:space="preserve">JUAN MANUEL FORTOUL HERNANDEZ  </t>
  </si>
  <si>
    <t xml:space="preserve">JUZGADO 28 CIVIL MUNICIPAL   </t>
  </si>
  <si>
    <t>DENUNCIA POSIBLE IRREGULARIDAD DEL BANCO AGRARIO EN VENTA DE PREDIOS RURALES CON FOLIOS 0195329 Y 0193506</t>
  </si>
  <si>
    <t>ANNIE CAROLINA ARAUJO GALLO</t>
  </si>
  <si>
    <t xml:space="preserve">YERLI GARCIA AGUDELO  </t>
  </si>
  <si>
    <t>ESCRITURA HDA ALBANCIA 4228</t>
  </si>
  <si>
    <t>2023-02-13 15:37:46.100</t>
  </si>
  <si>
    <t xml:space="preserve">ELVA JIMENEZ MAMIAN  </t>
  </si>
  <si>
    <t xml:space="preserve">JUZGADO 02 PEQUENAS CAUSAS COMPETENCIAS MULTIPLES  </t>
  </si>
  <si>
    <t>DTE MARIA ELIFE LOPEZ PIEDRAHITA OFI 2515 PERTENENCIA</t>
  </si>
  <si>
    <t>2023-02-22 14:51:12.213</t>
  </si>
  <si>
    <t xml:space="preserve">OFICINA DE REGISTRO CHOCONTA  </t>
  </si>
  <si>
    <t xml:space="preserve">ANNIE CAROLINA ARAUJO GALLO  </t>
  </si>
  <si>
    <t>PARA RADICAR DIRECCION DE ORDENAMIENTO SOCIAL DE LA PROPIEDAD RURAL TERMINACIÓN Y O CESION CPSP</t>
  </si>
  <si>
    <t>ARMANDO MIGUEL SUMOSA GUTIERREZ</t>
  </si>
  <si>
    <t xml:space="preserve">MARTHA LUCIA NARVAEZ ESTUPINAN PROC  </t>
  </si>
  <si>
    <t>REQUERIMIENTO E 2023 015831</t>
  </si>
  <si>
    <t>2023-02-20 16:46:32.190</t>
  </si>
  <si>
    <t xml:space="preserve">MARCO FIDEL CRUZ MARTINEZ  </t>
  </si>
  <si>
    <t>OFRECIMIENTO DE SERVICIOS CORPOLONJAS DEL PACIFICO</t>
  </si>
  <si>
    <t xml:space="preserve">OLGA CANAVERAL PARRA  </t>
  </si>
  <si>
    <t>GUILLERMO PLAZAS VARGAS</t>
  </si>
  <si>
    <t>SOLICITUD AUTORIZACION PARA VENTA PARCILA Y DECLARACION DE PARTE RESTANTE</t>
  </si>
  <si>
    <t>2023-04-27 08:35:46.913</t>
  </si>
  <si>
    <t>SARA ECHAVARRIA VALLEJO</t>
  </si>
  <si>
    <t>SARA MARIA BURGOS CALDERON</t>
  </si>
  <si>
    <t>TRASLADO POR COMPETENCIA DERECHO DE PETICION RADICADOS N 20238000204632 Y 20238000235512</t>
  </si>
  <si>
    <t>2023-02-17 15:59:09.140</t>
  </si>
  <si>
    <t>CRECER EN NUESTRO TERRITORIO EIDER ALBERTO BETANCURT QUINTANA</t>
  </si>
  <si>
    <t>INFORMACION PREDIO LA NOVILLERA - Requiero comedidamente información sobre la situación actual del predio LA NOVILLERA ubicado en el corregimiento del Paso de la Bolsa municipio de Jamundí vallé del cauca ya que en estos predios cultivamos productos de Pan Coger varias asociaciones legalmente constituidas</t>
  </si>
  <si>
    <t xml:space="preserve">RONALD ECHEVERRIA  </t>
  </si>
  <si>
    <t>CONSENTIMIENTO INFORMADO ST SUC 116 SIRA 2017 PREDIO EL TRIUNFO</t>
  </si>
  <si>
    <t>ALEJANDRO VEGA VEGA</t>
  </si>
  <si>
    <t>LUISA FERNANDA NUÃ‘EZ SUAREZ</t>
  </si>
  <si>
    <t xml:space="preserve">VIRGILIO PARDO ROMERO  </t>
  </si>
  <si>
    <t>GUSTAVO PEREZ CASTRO</t>
  </si>
  <si>
    <t xml:space="preserve">SAIDIDTH MARTINEZ   </t>
  </si>
  <si>
    <t>TRASLADADO ADR QUEREMOS QUE NOS APOYEN CON LAS TIERRAS SON 72 HECTARIAS DE ARROZ QUE QUEREMOS CULTIVAR</t>
  </si>
  <si>
    <t>DERECHO DE PETICION RAFAEL BORRE MARRUGO</t>
  </si>
  <si>
    <t xml:space="preserve">JEAN CADENA GARCIA  </t>
  </si>
  <si>
    <t>2023-06-09 15:37:10.803</t>
  </si>
  <si>
    <t>D 01032023 33283 RESPUESTA A SU COMUNICACION 20236200492971 RADICADO PAR INCODER R 24022023 32418</t>
  </si>
  <si>
    <t xml:space="preserve">ARREGOCES CONCHACALA ZARABATA  </t>
  </si>
  <si>
    <t>DERECHO DE PETICION SOLICITUD RESOLUCION 678 DEL 16 DE OCTUBRE DE 1980</t>
  </si>
  <si>
    <t xml:space="preserve">JOSE MIGUEL RINCON VARGAS  </t>
  </si>
  <si>
    <t xml:space="preserve">MIGUEL GERONIMO MURILLO VELASQUEZ  </t>
  </si>
  <si>
    <t xml:space="preserve">VIRGINIA ISABEL SUAREZ  </t>
  </si>
  <si>
    <t>SOLICITUD DE RESPUESTA 20176200917072</t>
  </si>
  <si>
    <t xml:space="preserve">NOTARIA SEGUNDA DEL CIRCUITO DE IPIALES  </t>
  </si>
  <si>
    <t>ENVIO COPIAS SIMPLES ESCRITURAS NO 20233201192751</t>
  </si>
  <si>
    <t>RAFAEL ENRIQUE HERNANDEZ SUAREZ</t>
  </si>
  <si>
    <t>COPÍA RESOLUCION NUMERO 001630 DE 23/11/1988 - Derecho de peticion</t>
  </si>
  <si>
    <t xml:space="preserve">FLORENTINO PEREA JIMENEZ  </t>
  </si>
  <si>
    <t>SOLICITA TIERRAS</t>
  </si>
  <si>
    <t>OFICIO 20233100082341 CERTIFICADO ESPECIAL 154 42928 Y COPIAS ESCRITURAS</t>
  </si>
  <si>
    <t>MAIRA ALEJANDRA SIZA MURCIA</t>
  </si>
  <si>
    <t>FELIPE ALBERTO MALDONADO CONTRERAS</t>
  </si>
  <si>
    <t xml:space="preserve">VICTOR DARIO PERLAZA HINESTROZA  </t>
  </si>
  <si>
    <t>REITERACION DERECHO DE PETICION COPIA DE LA RESOLUCION 0191 DEL 26 DE FEBRERO DE 1992</t>
  </si>
  <si>
    <t>SOLICITUD DE INFORMACION DE IMPLEMENTACION DE PROYECTOS O ACCIONES EN EL DISTRITO DE MANEJO INTEGRADO SECTOR SALTO DE TEQUENDAMA CERRO MANJUI</t>
  </si>
  <si>
    <t>PERTENENCIA 2023-00026-00 DTE: LUZ BRIGITH RONDON</t>
  </si>
  <si>
    <t>2023-04-27 16:44:02.223</t>
  </si>
  <si>
    <t>Leonela Narvaez Diaz</t>
  </si>
  <si>
    <t>2023-06-29 20:54:50.717</t>
  </si>
  <si>
    <t xml:space="preserve">KAREN ANDREA MARROQUIN ZUNIGA  </t>
  </si>
  <si>
    <t xml:space="preserve">MARTA MAHECHA  </t>
  </si>
  <si>
    <t>PARA INSCRIBIRME EN EL PROGRAMA DE TIERRAS</t>
  </si>
  <si>
    <t>Fernando Elias Perilla Alfonso</t>
  </si>
  <si>
    <t>Saneamiento de Falsa tradicion - Solicito a ustedes como entidad competente se me aclaren las dudas presentadas en la petición adjunta para poder realizar el saneamiento de la falsa tradición de el predio identificado con matricula inmobiliaria 154-25943.agradezco la atención prestada.</t>
  </si>
  <si>
    <t>2023-05-13 10:02:47.513</t>
  </si>
  <si>
    <t>ASOCIACION DEPARTAMENTAL CAMPESINOS DE BOLIVAR ASCBOLIVAR DAGOBERTO SANTOYA PENA</t>
  </si>
  <si>
    <t>AGENDA DE TRABAJO CON ORGANIZACIONES DE DERECHO HUMANOS CONSEJOS COMUNITARIOS Y RESGUARDOS INDIGENAS DEL BAJO ATRATO</t>
  </si>
  <si>
    <t xml:space="preserve">ALIRIO GONZALEZ  </t>
  </si>
  <si>
    <t>HAGAME UN FAVOR ES Q NESECITO ACTUALIZAR MIS DATOS NUMERO DEL EXPEDIENTE 201922010699813637E</t>
  </si>
  <si>
    <t>CERTIFICACIÓN DE FELIZ MANUEL ANGULO GUZMAN  A LA ASOCIACIÓN DEPARTAMENTAL CAMPESINOS DE BOLÍVAR</t>
  </si>
  <si>
    <t>RESPUESTA RADICADO 20235005133841 SOLICITUD ANTECEDENTES REGISTRALES</t>
  </si>
  <si>
    <t>SOLICITUD CESION CONTRATO NO ANT CPS 20231763 ALCANCE AL RADICADO 20236200432832</t>
  </si>
  <si>
    <t xml:space="preserve">ASOCIACION DE MUJERES AFRODESCENDIENTES ETNICOS " ASOMUJINAFES "  </t>
  </si>
  <si>
    <t>2023-06-11 17:25:14.237</t>
  </si>
  <si>
    <t>SOLICITUD DE ADJUDICACION,PETICIONARIO,  HUGO ALBERTO TORRES CUMPLIDO</t>
  </si>
  <si>
    <t>2023-05-26 08:51:19.820</t>
  </si>
  <si>
    <t>CERTIFICACIÓN DE DANIELA ESTER LEON A LA ASOCIACIÓN DEPARTAMENTAL CAMPESINOS DE BOLÍVAR</t>
  </si>
  <si>
    <t>2023-06-13 18:55:01.760</t>
  </si>
  <si>
    <t xml:space="preserve">JUAN JOSE MEJIA CAMACHO  </t>
  </si>
  <si>
    <t>SOLICITUD DE RESPUESTA 201822010699817236E</t>
  </si>
  <si>
    <t>CERTIFICACIÓN DE ERICA PAOLA VERGARA A LA ASOCIACIÓN DEPARTAMENTAL CAMPESINOS DE BOLÍVAR</t>
  </si>
  <si>
    <t>TRASLADO POR COMPETENCIA RADICADO NRO 20236200152202 SALIDA 20236202386551</t>
  </si>
  <si>
    <t xml:space="preserve">JOSE JULIAN VALENCIA MESA  </t>
  </si>
  <si>
    <t>PQR SOLICITUD DE INSCRIPCION EN LOS PROGRAMAS DE ACCESO A LA TIERRA</t>
  </si>
  <si>
    <t>GUSTAVO BERMUDEZ CASTAÃ±EDA</t>
  </si>
  <si>
    <t>ARNULFO CORTES LASSO</t>
  </si>
  <si>
    <t>Solicitud copia del levantamiento topográfico  - Cordial saludo,Comedidamente me permito solicitar copia de los levantamientos topográficos realizados por ustedes en el barrido predial masivo llevado a cabo en Rioblanco - Tolima sobre mis predios con fiso 186485 Y 186486Cordialmente</t>
  </si>
  <si>
    <t xml:space="preserve">NOTIFICACIONES CORPOBOYACA  </t>
  </si>
  <si>
    <t>DTE OSCAR CAMQRGO OFI 432 PERTENENCIA</t>
  </si>
  <si>
    <t>2023-05-18 08:11:15.553</t>
  </si>
  <si>
    <t xml:space="preserve">JUZGADO TREINTA Y UNO CIVIL MUNICIPAL DE BOGOTA  </t>
  </si>
  <si>
    <t>VERBAL PERTENENCIA DTE JOSE ALIRIO TIQUE TIQUE OFICIO NO 641</t>
  </si>
  <si>
    <t>OFICIO1056 PROCESO DE PERTENENCIA  2577940890012022 00013</t>
  </si>
  <si>
    <t>2023-06-01 12:03:13.137</t>
  </si>
  <si>
    <t xml:space="preserve">AGNIRIA ROCIO SAAVEDRA </t>
  </si>
  <si>
    <t>SOLICITUD DE COPIA DE RESOLUCION # 00976 Y # 00977 DEL 18/9/1996</t>
  </si>
  <si>
    <t>2023-06-29 08:46:19.227</t>
  </si>
  <si>
    <t>DORIS RODRIGUEZ OFI 0934 23 PERTENENCIA</t>
  </si>
  <si>
    <t>2023-05-31 21:18:50.980</t>
  </si>
  <si>
    <t>D 09052023 34323 RESPUESTA A SU COMUNICACION 20236200082461 RADICADO PAR INCODER RESPUESTA R 26042023 33262 CAS</t>
  </si>
  <si>
    <t>DTE ROMELIA MONTENEGRO OFI 53 PERTENENCIA</t>
  </si>
  <si>
    <t xml:space="preserve">ANDREA VANESSA GRISALES CASTANO  </t>
  </si>
  <si>
    <t>HOJA DE VIDA ABOGADA ANDREA VANESSA GRISALES CASTANO</t>
  </si>
  <si>
    <t>2023-05-19 14:06:14.007</t>
  </si>
  <si>
    <t xml:space="preserve">Juzgado 01 Promiscuo Municipal Nobsa  </t>
  </si>
  <si>
    <t>PERTENENCIA OFICIO NO JPMN 2023 0247 DTE  NENSI MACIAS LOPEZ</t>
  </si>
  <si>
    <t>2023-06-09 15:37:11.700</t>
  </si>
  <si>
    <t>RESPUESTA RESOLUCION NO 7040 DE 01 12 2015</t>
  </si>
  <si>
    <t xml:space="preserve">MARTIN POVEDA  </t>
  </si>
  <si>
    <t>IMPULSO AL PROCESO 2018220010699825570E</t>
  </si>
  <si>
    <t>OSCAR WILLIAM ALMONACID PEREZ</t>
  </si>
  <si>
    <t>PETICION DE RECTIFICACION AREA DEL PREDIO # LOS JAZMINES " IMPRESA POR DETERMINACION</t>
  </si>
  <si>
    <t xml:space="preserve">NORLEY TORRES  </t>
  </si>
  <si>
    <t>DOCUMENTOS DE LA COMUNIDAD INDIGENA DE MONTOSO EN PRADO TOLIMA</t>
  </si>
  <si>
    <t>2023-06-24 17:33:02.413</t>
  </si>
  <si>
    <t>PERTENENCIA N202300035</t>
  </si>
  <si>
    <t>2023-06-23 15:41:35.517</t>
  </si>
  <si>
    <t xml:space="preserve">MARIA AURORA CASTRO BERMUDEZ  </t>
  </si>
  <si>
    <t>DERECHO DE PETICION ME PERMITO SOLICITARLE DARLE UN LMPULSO A MI PROCESO DE RADICADO 20192200240912</t>
  </si>
  <si>
    <t xml:space="preserve">PAULA ANDREA GOMEZ VARGAS  </t>
  </si>
  <si>
    <t>COMUNICACION RADICADO 10885 DE 2023 RESOLUCION 1286 DE 2023</t>
  </si>
  <si>
    <t>Liliana Patricia Martinez Torres</t>
  </si>
  <si>
    <t>DOCUMENTACION POSTULACION RADICADO 20236200285082 FINCA SAN JOSE VEREDA LA PRIMAVERA  MUNICIPIO DE BOLIVAR VALLE DEL CAUCA</t>
  </si>
  <si>
    <t xml:space="preserve">FRANCISCO PEREZ ESPINDOLA   </t>
  </si>
  <si>
    <t>REQUERIMIENTO PREDIO LA AGUADA VEREDA COLACOTE</t>
  </si>
  <si>
    <t>REQUERIMIENTO VIGILANCIA AL CUMPLIMIENTO DE LA SENTENCIA T 689 DE 2013</t>
  </si>
  <si>
    <t xml:space="preserve">CARLOS DARIO TOTE YACE  </t>
  </si>
  <si>
    <t>SOLICITUD DE ATENCION OBSERVATORIO MINGA Y PAZ UAIIN CRIC</t>
  </si>
  <si>
    <t>Harold David Jaramillo Rolon</t>
  </si>
  <si>
    <t xml:space="preserve">MARTHA LIBIA MONTANEZ LOPEZ  </t>
  </si>
  <si>
    <t>DERECHO DE PETICION RADICADO 20232200748006</t>
  </si>
  <si>
    <t xml:space="preserve">LADY ANDREA CALDERON ROBLEDO  </t>
  </si>
  <si>
    <t>UGT PASTO</t>
  </si>
  <si>
    <t>EDUARDO ENRIQUE ACOSTA LOPEZ</t>
  </si>
  <si>
    <t>SOLICITUD DE AUTORIZACION FRACCIONAMIEMTO.</t>
  </si>
  <si>
    <t>2023-06-09 12:31:03.323</t>
  </si>
  <si>
    <t>RA429021507CO</t>
  </si>
  <si>
    <t xml:space="preserve">AURA BUESAQUILLO </t>
  </si>
  <si>
    <t>SOLICITUD INFORMACION SOBRE ESTADO QUE SE ENCUENTRA EL CASO ARANDA RF-79271-4-25978</t>
  </si>
  <si>
    <t>UGT SANTA MARTA</t>
  </si>
  <si>
    <t>Yolima Cecilia Padilla Cabrera</t>
  </si>
  <si>
    <t xml:space="preserve">JUZGADO PROMISCUO MUNICIPAL DE SANTA BARBARA DE PINTO-MAGDALENA  </t>
  </si>
  <si>
    <t>2023-06-30 15:30:19.567</t>
  </si>
  <si>
    <t>informacion poblacional</t>
  </si>
  <si>
    <t>ID</t>
  </si>
  <si>
    <t>Aleatorio</t>
  </si>
  <si>
    <t>Colaborador</t>
  </si>
  <si>
    <t>Dolly</t>
  </si>
  <si>
    <t>Yarledis</t>
  </si>
  <si>
    <t xml:space="preserve">Diana </t>
  </si>
  <si>
    <t xml:space="preserve">ITEM </t>
  </si>
  <si>
    <t>RADICADO DE ENTRADA</t>
  </si>
  <si>
    <t>FECHA DE ENTRADA</t>
  </si>
  <si>
    <t>FECHA DE RADICADO</t>
  </si>
  <si>
    <t xml:space="preserve">REMITENTE </t>
  </si>
  <si>
    <t xml:space="preserve">MEDIO DE RECEPCION </t>
  </si>
  <si>
    <t>TIPO DE DOCUMENTO ACTUAL</t>
  </si>
  <si>
    <t>TIPIFICACIÓN CORRECTA/INCORRECTA</t>
  </si>
  <si>
    <t xml:space="preserve">DEPENDENCIA ACTUAL </t>
  </si>
  <si>
    <t xml:space="preserve">FORMA DE ENVIO </t>
  </si>
  <si>
    <t>Termino  para Resolver la Petición</t>
  </si>
  <si>
    <t>TIEMPO ENTRE ENTRADA- RADICADO</t>
  </si>
  <si>
    <t>TIEMPO ENTRE RADICADO-  RESPUESTA</t>
  </si>
  <si>
    <t xml:space="preserve">TIEMPO ENTRE RESPUESTA -NOTIFICACION </t>
  </si>
  <si>
    <t>TIEMPO ENTRADA Y NOTIFICACION</t>
  </si>
  <si>
    <t xml:space="preserve">VINCULACION A EXPEDIENTE DIGITAL PETICIONES </t>
  </si>
  <si>
    <t>EFICACIA</t>
  </si>
  <si>
    <t>RESPUESTA EN TERMINO</t>
  </si>
  <si>
    <t xml:space="preserve">CALIDAD DE LA RESPUESTA </t>
  </si>
  <si>
    <t xml:space="preserve">IMAGEN SOPORTE DE ENVIO RESPUESTA </t>
  </si>
  <si>
    <t>FECHA DE ENVIO DE LA GUIA POR CORREO CERTIFICADO</t>
  </si>
  <si>
    <t xml:space="preserve">FECHA DE ENVIO DE LA GUIA POR CORREO ELECTRONICO </t>
  </si>
  <si>
    <t>Numero de planilla de Envio Correo Electrónico</t>
  </si>
  <si>
    <t>Numero de planilla de Envio Correo Fisico Certificado 472</t>
  </si>
  <si>
    <t>FECHA DE RESPUESTA</t>
  </si>
  <si>
    <t>Nro RADICADO DE RESPUESTA</t>
  </si>
  <si>
    <t>FECHA DE NOTIFICACION AL PETICIONARIO</t>
  </si>
  <si>
    <t>OBSERVACIONES  OCI</t>
  </si>
  <si>
    <t>FISICO</t>
  </si>
  <si>
    <t>INCORRECTO</t>
  </si>
  <si>
    <t>NO APLICA</t>
  </si>
  <si>
    <t xml:space="preserve">Si bien todas las comunicaciones allegadas a la Agencia inicialmente tienen tratamiento de petición, es importante tener en cuenta que, la presente comunicación hace referencia a una certificacion de una asociacion de campesinos del Bolivar, en donde se certifica que Daniela  Ester Leon Pertenece  a esta asociacion, el tipo documental de entrada se encuentra mal tipificada "Peticion"  situación que es atendida por la Agencia mediante procedimientos administrativos establecidos para tal fin, este radicado se encuentra archivado puesto que no requiere repuesta.
Por otro lado se observa que el tipo documental actual clasificado "Comunicacion Oficial" , se encuentra mal tipificado, dado que, estamos ante una situacion que es atendida por la agencia mediante procedimientos establecidos para tal fin. Inadecuada clasificación de las PQRSD.
</t>
  </si>
  <si>
    <t xml:space="preserve">JUZGADO 28 CIVIL MUNICIPAL DE BOGOTA </t>
  </si>
  <si>
    <t>VIRTUAL</t>
  </si>
  <si>
    <t>PETICION ENTRE AUTORIDADES</t>
  </si>
  <si>
    <t>10 Dias Hábiles</t>
  </si>
  <si>
    <t xml:space="preserve">El correo de la solictu de informacion se radico por info@ant.gov.co, se evidencia que, la radicacion de esta peticion entre autoridades no se radico el mismo dia de la radicacion, si no 2 dias despues, incumpliendo los tiempos establecidos de la tarea Numero 1 (...) "Recepcionar y radicar la PQRSDF" del procedimineto GEMA-P-002 Version 4 del 28 de marzo de 2019.
Se realiza verificación de la muestra observando que con radicado N° 20233107779301  fue proferida respuesta al ciudadano, dentro de los terminos estipulados en el procedimineto GEMA-P-002 Version 4 del 28 de marzo de 2019 y de la Ley 1755 del 2015.
Por otro lado en la entrada de la peticion entte autoridades, se observó que se esta clasificando la ubicacion en "COLOMBIA / MAGDALENA / PRADO_SEVILLA_ZONA BANANERA", el equipo auditor evidencia que la solictud la realiza el Juzgado Municipal 28 de la ciudad de Bogota, clasificando mal la ubicacion.
</t>
  </si>
  <si>
    <t>CARLOS IGNACIO CARMONA MORENO</t>
  </si>
  <si>
    <t>OTRO</t>
  </si>
  <si>
    <t>15 Dias Hábiles</t>
  </si>
  <si>
    <t xml:space="preserve">El correo de la solictu de informacion se radico por  atencionalciudadano@ant.gov.co, se evidencia que, la radicacion de esta denuncia, no se radico el mismo dia de la radicacion, si no 2 dias despues, incumpliendo los tiempos establecidos de la tarea Numero 1 (...) "Recepcionar y radicar la PQRSDF" del procedimineto GEMA-P-002 Version 4 del 28 de marzo de 2019.
Se  observa que en Gestión del radicado no tiene asignado el tipo documental, serie, sub serie ni asunto, se evidencia que el radicado es una peticion, incumpliendo los tiempos establecidos de la tarea Numero 4 (...) "Asignar TRD y responsable dela gestion de la  PQRSDF" del procedimineto GEMA-P-002 Version 4 del 28 de marzo de 2019, responsable de efectuar esta tarea, la dependencia que tenga el radicado a su cargo, en este caso SATDD.
Por otro lado en la entrada de la peticion, se observó que  se esta clasificando la ubicacion en "COLOMBIA / MAGDALENA / PRADO_SEVILLA_ZONA BANANERA", el equipo auditor evidencia que la solictud la realizada por el  peticionario no pertenece a esta ubicacion.
Se realiza verificación de la muestra observando que con radicado N°  20231040641951 fue proferida respuesta al ciudadano, sin embargo, no se realizo dentro de los terminos estipulados en el procedimineto GEMA-P-002 Version 4 del 28 de marzo de 2019 y de la Ley 1755 del 2015.
</t>
  </si>
  <si>
    <t>ANDREA VANESSA GRISALES CASTANO</t>
  </si>
  <si>
    <t>COMUNICACIÓN OFICIAL</t>
  </si>
  <si>
    <t>CORRECTO</t>
  </si>
  <si>
    <t>NO SE PUDO ESTABLECER</t>
  </si>
  <si>
    <t>Se realiza verificación de la muestra observando que con radicado N° 20235000075621  fue proferida respuesta al ciudadano, dentro de los terminos estipulados en el procedimineto GEMA-P-002 Version 4 del 28 de marzo de 2019 y de la Ley 1755 del 2015.</t>
  </si>
  <si>
    <t>FERNANDO ELIAS PERILLA ALFONSO</t>
  </si>
  <si>
    <t>PETICION DE INFORMACIÓN</t>
  </si>
  <si>
    <t>20233106898891
20233106896251</t>
  </si>
  <si>
    <t xml:space="preserve">Se realiza verificación de la muestra observando que con radicado N° 20232208035451 fue proferida respuesta al ciudadano, sin embargo, no se realizo dentro de los terminos estipulados en el procedimineto GEMA-P-002 Version 4 del 28 de marzo de 2019 y de la Ley 1755 del 2015.
</t>
  </si>
  <si>
    <t>NOTARIA SEGUNDA DEL CIRCUITO DE IPIALES</t>
  </si>
  <si>
    <t xml:space="preserve">Si bien todas las comunicaciones allegadas a la Agencia inicialmente tienen tratamiento de petición, es importante tener en cuenta que, la presente comunicación hace referencia a una entrega de informacion que la agencia solicito a la NOTARIA SEGUNDA DEL CIRCUITO DE IPIALES, el tipo documental de entrada se encuentra mal tipificada "Peticion" , este radicado se encuentra archivado puesto que no requiere repuesta.
El correo de la solictu de informacion se radico por info@ant.gov.co, se evidencia que, la radicacion no se efectuo el mismo dia, si no 1 dia despues, incumpliendo los tiempos establecidos de la tarea Numero 1 (...) "Recepcionar y radicar la PQRSDF" del procedimineto GEMA-P-002 Version 4 del 28 de marzo de 2019.
</t>
  </si>
  <si>
    <t>MINISTERIO DE AGRICULTURA Y DESARROLLO RURAL</t>
  </si>
  <si>
    <t>El tipo documental asigando en la entrada por la agencia en la clasificacion  es "PETICION"  se observó que la solicitud  es una "SOLICTUD DE INFORMACION", por lo tanto, se evidencia que se encuentra mal tipificada la clasificacion.
El correo de la solictu de informacion se radico por info@ant.gov.co, se evidencia que, la radicacion de esta peticion entre autoridades no se radico el mismo dia de la radicacion, si no 1 dia despues, incumpliendo los tiempos establecidos de la tarea Numero 1 (...) "Recepcionar y radicar la PQRSDF" del procedimineto GEMA-P-002 Version 4 del 28 de marzo de 2019.
Se realiza verificación de la muestra, observando que con radicado N° observando que con radicado N° 20233107779301 fue proferida respuesta al peticionario, asi mismo, se observó que la petición fue radicada en fecha  15/03/2023, sin que a la fecha 18/07/2023, se observe que se haya notificado la respuesta. En el histórico se observa como ultima anotación: "REMITO PARA TRAMITE DE NOTIFICACION" con fecha 26 de junio 2023,. Es del caso anotar que ya ha transcurrido el termino de 10 días dispuesto por la Ley 1755 del 2015,  para atender la solictud de Información, razón por la cual, se sugiere a la Dependencia notificar la respuesta en cumplimiento de la norma y del mandato constitucional según el cual toda persona tiene el derecho de presentar peticiones respetuosas y obtener una respuesta.  
Por otra parte, se observa que no tiene asignado tipo documental en la Gestion del  radicado de salida, serie, sub serie ni asunto, incumpliendo la tarea N. 4 "Asiganar TRD"  del procedimineto GEMA-P-002 Version 4 del 28 de marzo de 2019</t>
  </si>
  <si>
    <t>El correo de la solictu de informacion se radico por info@ant.gov.co, se evidencia que, la radicacion de esta peticion entre autoridades no se radico el mismo dia de la radicacion, si no 1 dia despues, incumpliendo los tiempos establecidos de la tarea Numero 1 (...) "Recepcionar y radicar la PQRSDF" del procedimineto GEMA-P-002 Version 4 del 28 de marzo de 2019.
El tipo documnetal asigando en la entrada por la agencia en la clasificacion  es "PETICION ENTRE AUTORIDADES"  se observó que la solicitud  es una cesion de  un contrato contractual, situación que es atendida por la Agencia mediante procedimientos administrativos establecidos para tal fin, por lo tanto, se evidencia que se encuentra mal tipicada la clasificacion.</t>
  </si>
  <si>
    <t>MARIA AURORA CASTRO BERMUDEZ</t>
  </si>
  <si>
    <t xml:space="preserve">El correo de la solictu de informacion se radico por info@ant.gov.co, se evidencia que, la radicacion de esta peticion entre autoridades no se radico el mismo dia de la radicacion, si no 3 dias despues, incumpliendo los tiempos establecidos de la tarea Numero 1 (...) "Recepcionar y radicar la PQRSDF" del procedimineto GEMA-P-002 Version 4 del 28 de marzo de 2019.
Se realiza verificación de la muestra. Se observa que la petición fue radicada en fecha  06/06/2023, sin que a la fecha 18/07/2023, se observe que se haya emitido respuesta. En el histórico se observa como ultima anotación: "PARA TRAMITE" con fecha 16/06/2023, Es del caso anotar que ya ha transcurrido el termino de 15 días dispuesto por la Ley 1755 para atender las peticiones, razón por la cual, se sugiere a la Dependencia emitir respuesta en cumplimiento de la norma y del mandato constitucional según el cual toda persona tiene el derecho de presentar peticiones respetuosas y obtener una respuesta.  </t>
  </si>
  <si>
    <t>LEONELA NARVAEZ DIAZ</t>
  </si>
  <si>
    <t>20236200023994</t>
  </si>
  <si>
    <t>Se realiza verificación de la muestra observando que con radicado N° 20236208144821  fue proferida respuesta al ciudadano, sin embargo, no se realizo dentro de los terminos estipulados en el procedimineto GEMA-P-002 Version 4 del 28 de marzo de 2019 y de la Ley 1755 del 2015.</t>
  </si>
  <si>
    <t>YERLI GARCIA AGUDELO</t>
  </si>
  <si>
    <t>20235000075621</t>
  </si>
  <si>
    <t>20232207775551</t>
  </si>
  <si>
    <t xml:space="preserve">
El tipo documnetal asigando en la entrada por la agencia en la clasificacion  es "PETICION DE INFORMACION"  se observó que la solicitud  es un "DERECHO DE PETICION", por lo tanto, se evidencia que se encuentra mal tipicada la clasificacion .
Se realiza verificación de la muestra observando que con radicado N° 20232207775551  fue proferida respuesta al ciudadano, dentro de los terminos estipulados en el procedimineto GEMA-P-002 Version 4 del 28 de marzo de 2019 y de la Ley 1755 del 2015.</t>
  </si>
  <si>
    <t>CORREO FISICO CERTIFICADO</t>
  </si>
  <si>
    <t>20234308155201</t>
  </si>
  <si>
    <t>Se realiza verificación de la muestra observando que con radicado N° 20234308155201 fue proferida respuesta al ciudadano, sin embargo, no se realizo dentro de los terminos estipulados en el procedimineto GEMA-P-002 Version 4 del 28 de marzo de 2019 y de la Ley 1755 del 2015.</t>
  </si>
  <si>
    <t xml:space="preserve">	GUATAVO BOLAÑOS ARGEL</t>
  </si>
  <si>
    <t xml:space="preserve">Se realiza verificación de la muestra, observando que con radicado N° observando que con radicado N° 20232208854851 fue proferida respuesta al peticionario, asi mismo, se observó que la petición fue radicada en fecha  22/06/2023, sin que a la fecha 18/07/2023, se observe que se haya notificado la respuesta. En el histórico se observa como ultima anotación: "PARA TRAMITE DE NOTIFICACION" con fecha 29 de junio 2023,. Es del caso anotar que ya ha transcurrido el termino de 15 días dispuesto por la Ley 1755 del 2015,  para atender las peticiones, razón por la cual, se sugiere a la Dependencia notificar la respuesta en cumplimiento de la norma y del mandato constitucional según el cual toda persona tiene el derecho de presentar peticiones respetuosas y obtener una respuesta.  </t>
  </si>
  <si>
    <t>VIRGINIA ISABEL SUAREZ</t>
  </si>
  <si>
    <t>UZGADO VEINTINUEVE CIVIL DEL CIRCUITO DE BOGOTA</t>
  </si>
  <si>
    <t>Se realiza verificación de la muestra observando que con radicado N°  20233105003401 fue proferida respuesta al ciudadano, sin embargo, no se realizo dentro de los terminos estipulados en el procedimineto GEMA-P-002 Version 4 del 28 de marzo de 2019 y de la Ley 1755 del 2015.</t>
  </si>
  <si>
    <t>MIGUEL GERONIMO MURILLO VELASQUEZ</t>
  </si>
  <si>
    <t xml:space="preserve"> Se realiza verificacion de la muestra con fecha del  17/05/2023 y se observó que,  la petición se encuentra en terminos para su respuesta.</t>
  </si>
  <si>
    <t>MARTA MAHECHA</t>
  </si>
  <si>
    <t>20232208139751</t>
  </si>
  <si>
    <t xml:space="preserve">Se realiza verificación de la muestra, observando que con radicado N° observando que con radicado N° 20232208139751  fue proferida respuesta al peticionario, asi mismo, se observó que la petición fue radicada en fecha  11/04/2023, sin que a la fecha  de verificacion 18/07/2023, se observe que se haya notificado la respuesta. En el histórico se observa como ultima anotación: "NOTIFICACION" con fecha 01 de junio 2023,. Es del caso anotar que ya ha transcurrido el termino de 15 días dispuesto por la Ley 1755 del 2015,  para atender las peticiones, razón por la cual, se sugiere a la Dependencia notificar la respuesta en cumplimiento de la norma y del mandato constitucional según el cual toda persona tiene el derecho de presentar peticiones respetuosas y obtener una respuesta.  </t>
  </si>
  <si>
    <t>EIDER ALBERTO BETANCURT QUINTANA</t>
  </si>
  <si>
    <t xml:space="preserve">Se realiza verificación de la muestra. Se observa que la petición fue radicada en fecha  12/03/2023, sin que a la fecha 18/07/2023, se observe que se haya emitido respuesta. En el histórico se observa como ultima anotación: "PARA TRÁMITE DESDE LA CARPETA COMPARTIDA" con fecha 10/07/2023, Es del caso anotar que ya ha transcurrido el termino de 10 días dispuesto por la Ley 1755 para atender la  solicitud de informacion, razón por la cual, se sugiere a la Dependencia emitir respuesta en cumplimiento de la norma y del mandato constitucional según el cual toda persona tiene el derecho de presentar peticiones respetuosas y obtener una respuesta.  </t>
  </si>
  <si>
    <t>FRANCISCO PEREZ ESPINDOLA</t>
  </si>
  <si>
    <t xml:space="preserve">El tipo documnetal asigando en la entrada por la agencia en la clasificacion  es "PETICION"  se observó que la solicitud  es una "SOLICTUD DE INFORMACION", por lo tanto, se evidencia que se encuentra mal tipicada la clasificacion por ende los terminos se reducen a 10 dias.
Se realiza verificación de la muestra observando que con radicado N° 20233108851411  fue proferida respuesta al ciudadano, dentro de los terminos estipulados en el procedimineto GEMA-P-002 Version 4 del 28 de marzo de 2019 y de la Ley 1755 del 2015.
</t>
  </si>
  <si>
    <t>JUZGADO 01 PROMISCUO MUNICIPAL</t>
  </si>
  <si>
    <t>20233107802471</t>
  </si>
  <si>
    <t>El correo de la solictu de informacion se radico por info@ant.gov.co, se evidencia que, la radicacion no se efectuo el mismo dia, si no  1 dia despues, incumpliendo los tiempos establecidos de la tarea Numero 1 (...) "Recepcionar y radicar la PQRSDF" del procedimineto GEMA-P-002 Version 4 del 28 de marzo de 2019.
Se realiza verificación de la muestra observando que con radicado N° 20233107802471  fue proferida respuesta al ciudadano, dentro de los terminos estipulados en el procedimineto GEMA-P-002 Version 4 del 28 de marzo de 2019 y de la Ley 1755 del 2015.</t>
  </si>
  <si>
    <t>NOTIFICACIONES CORPOBOYACA</t>
  </si>
  <si>
    <t>El correo de la solictu de informacion se radico por info@ant.gov.co, se evidencia que, la radicacion no se efectuo el mismo dia, si no  4 dias despues, incumpliendo los tiempos establecidos de la tarea Numero 1 (...) "Recepcionar y radicar la PQRSDF" del procedimineto GEMA-P-002 Version 4 del 28 de marzo de 2019.
Si bien todas las comunicaciones allegadas a la Agencia inicialmente tienen tratamiento de petición, es importante tener en cuenta que, la presente comunicación hace referencia a una comunicacion de  unas resoluciones  por parte de CORPOYACA , el tipo documental de entrada se encuentra mal tipificada "Peticion" , este radicado se encuentra archivado puesto que no requiere repuesta.</t>
  </si>
  <si>
    <t xml:space="preserve">NO </t>
  </si>
  <si>
    <t xml:space="preserve">SOLICITUD COPIA DEL LEVANTAMIENTO TOPOGRáFICO - CORDIAL SALUDO,COMEDIDAMENTE ME PERMITO SOLICITAR COPIA DE LOS LEVANTAMIENTOS TOPOGRáFICOS REALIZADOS POR USTEDES EN EL BARRIDO PREDIAL MASIVO LLEVADO A CABO EN RIOBLANCO - TOLIMA SOBRE MIS PREDIOS CON FISO 186485 Y 186486CORDIALMENTE.  A la fecha  17/07/2023  no se ha dado respuesta a esta solicitud, la cual además está mal tipificada. </t>
  </si>
  <si>
    <t>PROCURADURIA VALLEDUPAR</t>
  </si>
  <si>
    <t xml:space="preserve">20236200003884	</t>
  </si>
  <si>
    <t>20234300059741</t>
  </si>
  <si>
    <t>JOSE JULIAN VALENCIA MESA</t>
  </si>
  <si>
    <t>20232209007591</t>
  </si>
  <si>
    <t xml:space="preserve">Esta asociado al Expediente 202343004199800001E (INDEFINIDO ) 202322010699875124E- PQR SOLICITUD DE INSCRIPCION EN LOS PROGRAMAS DE ACCESO A LA TIERRA-  La respuesta se dio pero no se puede constatar que el peticionario la haya recibido. </t>
  </si>
  <si>
    <t>20236200103073</t>
  </si>
  <si>
    <t xml:space="preserve">No se encuentra asociado a ningun expediente.COPÍA RESOLUCION NUMERO 001630 DE 23/11/1988 - DERECHO DE PETICION- no se da respuesta solo se encuentra un traslado de la SAF, con radicado 20236200103073 a la Subdirectora de Acceso a Tierras por Demanda y Descongestión, para que de tramite a la respuesta.  Petición fuera de terminos sin respuesta. </t>
  </si>
  <si>
    <t xml:space="preserve">NO APLICA </t>
  </si>
  <si>
    <t xml:space="preserve"> Mediante correo electrónico se solicita agenda de trabajo con organizaciones de derecho humanos consejos comunitarios y resguardos indígenas del bajo Atrato. En este verikficación de la muestra no se da respuesta , se archiva por parte de la SUBDIRECCION DE ASUNTOS ETNICOS, con la anotación de  finalizar trámite de documentos : no requiere respuesta es una comunicación que no genera obligaciones para la  SDAE o ANT. Esta clasificada como Petición , lo cual cual no es correcta de acuerdo  con lo establecido por el procedimiento GEMA-P-002. Lo que se presenta es una petición entre autoridades. En la cual también están establedios los términos . </t>
  </si>
  <si>
    <t>AGENCIANACIONAL DE DEFENSAJURÍDICADEL ESTADO</t>
  </si>
  <si>
    <t>20236200004964.</t>
  </si>
  <si>
    <t>2023103013502100002</t>
  </si>
  <si>
    <t xml:space="preserve">Traslado por competencia derecho de petición radicados No. 20238000204632 y 20238000235512. 
La Agencia Nacional de Defensa Jurídica del Estado Analizada la documentación allegada,  se observó que carece de competencia para dar respuesta a la solicitud; razón por lo cual, procede la
remisión de que trata el artículo 21 de la Ley 1437 de 2011, sustituido por el artículo 1° de la Ley
1755 de 2015[1], para el trámite que corresponda.
La repuesta de la ANT esta enfocada en : (..) Que los procesos de pertenencia, que se adelantan ante los juzgados es sobre predio de naturaleza jurídica privada, en ningún caso se podrán adjudicar predios baldíos por vía
judicial, sin embargo en caso de duda sobre la naturaleza jurídica del predio, cuyo
proceso de formalización se inició, como usted lo indica en un juzgado, es menester
dentro del proceso que el juez como garante del patrimonio público, acopie las pruebas
necesarias para establecer que el predio a usucapir, no sea un terreno baldío de la
Nación (..)
Registra ubicación MAGDALENA/PRADO_SEVILLA_ZONA BANANERA..
Se encuentra el expedediente asociado 202310304199800003E.
Notese que la tipificación es incorrecta, ya que debia ser petición entre autoridades. </t>
  </si>
  <si>
    <t>ATENCIÓN AL USUARIO
P.A.R. INCODER EN LIQUIDACION</t>
  </si>
  <si>
    <t xml:space="preserve"> Karen Andrea Marroquin Zuñiga</t>
  </si>
  <si>
    <t xml:space="preserve"> Alirio Gonzalez</t>
  </si>
  <si>
    <t>20232208040211</t>
  </si>
  <si>
    <t>JUAN JOSE MEJIA CAMACHO</t>
  </si>
  <si>
    <t>20232208793841</t>
  </si>
  <si>
    <t>AURA BUESAQUILLO</t>
  </si>
  <si>
    <t>202362000026304..</t>
  </si>
  <si>
    <t>20234208983291</t>
  </si>
  <si>
    <t>NORLEY TORRES</t>
  </si>
  <si>
    <t>NO  APLICA</t>
  </si>
  <si>
    <t>20236200023054..</t>
  </si>
  <si>
    <t>14/06/2023</t>
  </si>
  <si>
    <t>20235008523501</t>
  </si>
  <si>
    <t>LADY ANDREA CALDERON ROBLEDO</t>
  </si>
  <si>
    <t xml:space="preserve"> Entra por   info@ant.gov.co. Con  Asunto: RV: Requerimiento – Vigilancia al cumplimiento de la sentencia T-689 de 2013. para radicar Atención al ciudadano.
Solicitud realizada por la    PROCURADURIA.  No se establece respuesta al 17 de julio de 2023</t>
  </si>
  <si>
    <t xml:space="preserve">Correo entra por info, localización. COLOMBIA / MAGDALENA / PRADO_SEVILLA_ZONA BANANERA. Expediente asociado 202322004199800001E, si bien se registra una respuesta, al 17 de julio d e2023,  no se logra evidenciar si e peticionario recibió dicha respuesta. </t>
  </si>
  <si>
    <t>ASOCIACION DE MUJERES AFRODESCENDIENTES ETNICOS " ASOMUJINAFES "</t>
  </si>
  <si>
    <t xml:space="preserve">20236200020704	</t>
  </si>
  <si>
    <t>20235007695421.</t>
  </si>
  <si>
    <t>Asociado al Expediente  202350004199800004E. Un grupo de mujeres solicitan tierras. El 12 de mayo debia n haber se notificado y lo hicieron el 16, por lo anterior esta fuera de términos.</t>
  </si>
  <si>
    <t>MARCO FIDEL CRUZ MARTINEZ</t>
  </si>
  <si>
    <t xml:space="preserve">20236200006224	</t>
  </si>
  <si>
    <t>20237600221191.</t>
  </si>
  <si>
    <t>Expediente asociado 202376004199800001E. FINALIZAR TRÁMITE DE DOCUMENTOS : OFERTA A LA CUAL YA SE HABÍA DADO RESPUESTA CON RADICADO 20237600221191- el 21 d e02 de 2023 se le habia dado respuesta Asunto: Respuesta Radicados 20236200151952, 20236200143612, 20236200139152-20236200168262 Portafolio
Corpolonjas Pacifico.  Asunto: RV: Envió Radicado 20237600221191 (EMAIL CERTIFICADO de info@ant.gov.co)</t>
  </si>
  <si>
    <t>OLGA CANAVERAL PARRA</t>
  </si>
  <si>
    <t>VICTOR DARIO PERLAZA HINESTROZA</t>
  </si>
  <si>
    <t>20236200013154.</t>
  </si>
  <si>
    <t>2022620104737200002</t>
  </si>
  <si>
    <t>ARREGOCES CONCHACALA ZARABATA</t>
  </si>
  <si>
    <t>20236200116673</t>
  </si>
  <si>
    <t xml:space="preserve">FINALIZAR TRÁMITE DE DOCUMENTOS : SE ARCHIVA NO REQUIERE RESPUESTA. SE ASOCIA LA RESPUESTA A TRÁVES DEL RADICADO 20236200116673. DERECHO DE PETICION SOLICITUD RESOLUCION 678 DEL 16 DE OCTUBRE DE 1980. No se pudo establecer hasta el 18 de julio d e2023 que el peticionario haya sido notificado. </t>
  </si>
  <si>
    <t xml:space="preserve">	PETICION DE RECTIFICACION AREA DEL PREDIO # LOS JAZMINES " IMPRESA POR DETERMINACION. A la fecha 18 de julio de 2023 no se ha dado respuesta. Esta mal  clasificado. </t>
  </si>
  <si>
    <t xml:space="preserve">	JUZGADO 01 PROMISCUO MUNICIPAL NOBSA</t>
  </si>
  <si>
    <t xml:space="preserve">20236200020524	</t>
  </si>
  <si>
    <t>20233107901511</t>
  </si>
  <si>
    <t xml:space="preserve">Asunto: Oficio expediente 2023-00121. - PERTENENCIA OFICIO NO JPMN 2023 0247 DTE NENSI MACIAS LOPEZ-  Esta mal clasificado. </t>
  </si>
  <si>
    <t>20236200013174.</t>
  </si>
  <si>
    <t>20234300639331</t>
  </si>
  <si>
    <t xml:space="preserve">Expediente asociado202343004199800002E-  Se da respuesta fuera de términos por lo que no es eficaz. Se responde de fondo. </t>
  </si>
  <si>
    <t>MARTHA LUCIA NARVAEZ ESTUPINAN</t>
  </si>
  <si>
    <t>MARTHA LIBIA MONTANEZ LOPEZ</t>
  </si>
  <si>
    <t>221 - SUBDIRECCION DE SISTEMAS DE INFORMACION DE TIERRAS</t>
  </si>
  <si>
    <t>JUZGADO TREINTA Y UNO CIVIL MUNICIPAL DE BOGOTA</t>
  </si>
  <si>
    <t>PAULA ANDREA GOMEZ VARGAS</t>
  </si>
  <si>
    <t>AGENCIA DE DESARROLLO RURAL</t>
  </si>
  <si>
    <t>Oficina de Registro de Instrumentos Públicos Chocontá</t>
  </si>
  <si>
    <t>20233104978761 y 20233105134581</t>
  </si>
  <si>
    <t xml:space="preserve"> Juzgado 03 Promiscuo Municipal - Boyacá - Moniquira</t>
  </si>
  <si>
    <t>20233108528121</t>
  </si>
  <si>
    <t xml:space="preserve"> OFICINA DE REGISTRO EL BORDO-ELVA JIMENEZ MAMIAN</t>
  </si>
  <si>
    <t>CAR CUNDINAMARCA</t>
  </si>
  <si>
    <t>20234307765931</t>
  </si>
  <si>
    <t>JUAN MANUEL FORTOUL HERNANDEZ-PAR INCODER</t>
  </si>
  <si>
    <t>AGNIRIA ROCIO SAAVEDRA</t>
  </si>
  <si>
    <t>Juzgado 03 Civil Municipal - Risaralda - Dosquebradas</t>
  </si>
  <si>
    <t>JUZGADO PROMISCUO MUNICIPAL DE SANTA BARBARA DE PINTO-MAGDALENA</t>
  </si>
  <si>
    <t>20233108727141</t>
  </si>
  <si>
    <t>Ronald Echeverria</t>
  </si>
  <si>
    <t>Gustavo Perez Castro</t>
  </si>
  <si>
    <t>Observatorio Jurídico Minga y Paz</t>
  </si>
  <si>
    <t>JEAN DOMENICO CADENAGARCÍA</t>
  </si>
  <si>
    <t>Martín Poveda</t>
  </si>
  <si>
    <t>Si/No/No Aplica</t>
  </si>
  <si>
    <t>Forma de Envio</t>
  </si>
  <si>
    <t>Medio Recepción</t>
  </si>
  <si>
    <t>Tiempos</t>
  </si>
  <si>
    <t xml:space="preserve">Tipo Clasificación </t>
  </si>
  <si>
    <t>Dependencia actual</t>
  </si>
  <si>
    <t>Clasificación</t>
  </si>
  <si>
    <t>5 Dias Hábiles</t>
  </si>
  <si>
    <t>PETICION DE INFORMACIÓN ELEVADA POR LA DEFENSORIA DEL PUEBLO</t>
  </si>
  <si>
    <t>30 Dias Hábiles</t>
  </si>
  <si>
    <t>PETICION DE INFORMACIÓN CONGRESO</t>
  </si>
  <si>
    <t>CONSULTA BD</t>
  </si>
  <si>
    <t>QUEJA</t>
  </si>
  <si>
    <t>FELICITACION</t>
  </si>
  <si>
    <r>
      <t>Domingo 1 de enero:</t>
    </r>
    <r>
      <rPr>
        <sz val="10"/>
        <color rgb="FF000000"/>
        <rFont val="Noto Serif KR"/>
      </rPr>
      <t> Año Nuevo</t>
    </r>
  </si>
  <si>
    <r>
      <t>Lunes 9 de enero:</t>
    </r>
    <r>
      <rPr>
        <sz val="10"/>
        <color rgb="FF000000"/>
        <rFont val="Noto Serif KR"/>
      </rPr>
      <t> Día de los Reyes Magos</t>
    </r>
  </si>
  <si>
    <r>
      <t>Lunes 20 de marzo:</t>
    </r>
    <r>
      <rPr>
        <sz val="10"/>
        <color rgb="FF000000"/>
        <rFont val="Noto Serif KR"/>
      </rPr>
      <t> Día de San José</t>
    </r>
  </si>
  <si>
    <r>
      <t>Domingo 2 de abril:</t>
    </r>
    <r>
      <rPr>
        <sz val="10"/>
        <color rgb="FF000000"/>
        <rFont val="Noto Serif KR"/>
      </rPr>
      <t> Domingo de Ramos</t>
    </r>
  </si>
  <si>
    <r>
      <t>Jueves 6 de abril:</t>
    </r>
    <r>
      <rPr>
        <sz val="10"/>
        <color rgb="FF000000"/>
        <rFont val="Noto Serif KR"/>
      </rPr>
      <t> Jueves Santo</t>
    </r>
  </si>
  <si>
    <r>
      <t>Viernes 7 de abril:</t>
    </r>
    <r>
      <rPr>
        <sz val="10"/>
        <color rgb="FF000000"/>
        <rFont val="Noto Serif KR"/>
      </rPr>
      <t> Viernes Santo</t>
    </r>
  </si>
  <si>
    <r>
      <t>Domingo 9 de abril:</t>
    </r>
    <r>
      <rPr>
        <sz val="10"/>
        <color rgb="FF000000"/>
        <rFont val="Noto Serif KR"/>
      </rPr>
      <t> Domingo de Resurrección</t>
    </r>
  </si>
  <si>
    <r>
      <t>Lunes 1 de mayo:</t>
    </r>
    <r>
      <rPr>
        <sz val="10"/>
        <color rgb="FF000000"/>
        <rFont val="Noto Serif KR"/>
      </rPr>
      <t> Día de Trabajo</t>
    </r>
  </si>
  <si>
    <r>
      <t>Lunes 22 de mayo:</t>
    </r>
    <r>
      <rPr>
        <sz val="10"/>
        <color rgb="FF000000"/>
        <rFont val="Noto Serif KR"/>
      </rPr>
      <t> Día de la Ascensión</t>
    </r>
  </si>
  <si>
    <r>
      <t>Lunes 12 de junio:</t>
    </r>
    <r>
      <rPr>
        <sz val="10"/>
        <color rgb="FF000000"/>
        <rFont val="Noto Serif KR"/>
      </rPr>
      <t> Corpus Christi</t>
    </r>
  </si>
  <si>
    <r>
      <t>Lunes 19 de junio:</t>
    </r>
    <r>
      <rPr>
        <sz val="10"/>
        <color rgb="FF000000"/>
        <rFont val="Noto Serif KR"/>
      </rPr>
      <t> Sagrado Corazón</t>
    </r>
  </si>
  <si>
    <r>
      <t>Lunes 3 de julio:</t>
    </r>
    <r>
      <rPr>
        <sz val="10"/>
        <color rgb="FF000000"/>
        <rFont val="Noto Serif KR"/>
      </rPr>
      <t> San Pedro y San Pablo</t>
    </r>
  </si>
  <si>
    <r>
      <t>Jueves 20 de julio:</t>
    </r>
    <r>
      <rPr>
        <sz val="10"/>
        <color rgb="FF000000"/>
        <rFont val="Noto Serif KR"/>
      </rPr>
      <t> Día de la Independencia</t>
    </r>
  </si>
  <si>
    <r>
      <t>Lunes 7 de agosto:</t>
    </r>
    <r>
      <rPr>
        <sz val="10"/>
        <color rgb="FF000000"/>
        <rFont val="Noto Serif KR"/>
      </rPr>
      <t> Batalla de Boyacá</t>
    </r>
  </si>
  <si>
    <r>
      <t>Lunes 21 de agosto:</t>
    </r>
    <r>
      <rPr>
        <sz val="10"/>
        <color rgb="FF000000"/>
        <rFont val="Noto Serif KR"/>
      </rPr>
      <t> La asunción de la Virgen</t>
    </r>
  </si>
  <si>
    <r>
      <t>Lunes 16 de octubre:</t>
    </r>
    <r>
      <rPr>
        <sz val="10"/>
        <color rgb="FF000000"/>
        <rFont val="Noto Serif KR"/>
      </rPr>
      <t> Día de la Raza</t>
    </r>
  </si>
  <si>
    <r>
      <t>Lunes 6 de noviembre:</t>
    </r>
    <r>
      <rPr>
        <sz val="10"/>
        <color rgb="FF000000"/>
        <rFont val="Noto Serif KR"/>
      </rPr>
      <t> Todos los Santos</t>
    </r>
  </si>
  <si>
    <r>
      <t>Lunes 13 de noviembre:</t>
    </r>
    <r>
      <rPr>
        <sz val="10"/>
        <color rgb="FF000000"/>
        <rFont val="Noto Serif KR"/>
      </rPr>
      <t> Independencia de Cartagena</t>
    </r>
  </si>
  <si>
    <r>
      <t>Viernes 8 de diciembre:</t>
    </r>
    <r>
      <rPr>
        <sz val="10"/>
        <color rgb="FF000000"/>
        <rFont val="Noto Serif KR"/>
      </rPr>
      <t> Día de la Inmaculada Concepción</t>
    </r>
  </si>
  <si>
    <r>
      <t>Lunes 25 de diciembre:</t>
    </r>
    <r>
      <rPr>
        <sz val="10"/>
        <color rgb="FF000000"/>
        <rFont val="Noto Serif KR"/>
      </rPr>
      <t> Día de Navidad</t>
    </r>
  </si>
  <si>
    <t>REITERACION DERECHO DE PETICION COPIA DE LA RESOLUCION 0191 DEL 26 DE FEBRERO DE 1992 .  Asociado al Expediente 202362004199800004E.
FINALIZAR TRÁMITE DE DOCUMENTOS : SE ARCHIVO. SE RESPONDIO CON 20226201047372. la solicitud fue: De: MARIO ARTURO RIOS ZORILLA &lt;asesoriasriosarango@gmail.com&gt;
Enviado: miércoles, 24 de agosto de 2022 13:20
Para: info &lt;info@ant.gov.co&gt;
Asunto: DERECHO DE PETICION
Buenas tardes
Señores
AGENCIA NACIONAL DE TIERRAS
asunto: Derecho de petición
De manera respetuosa me permito adjuntar al presente correo derecho de petición a través del cual el Municipio de Zaragoza
Solicita información a la ANT
Cordialmente
MARIO ARTURO RIOS ZORRILLA
Asesor Jurídico. 
de parte de la ANT se dio respuesta Señor
VICTOR DARIO PERLAZA HINESTROZA
Alcalde Municipio de Zaragoza
Correo electrónico: asesoriasriosarango@gmail.com, secretariademinas@zaragozaantioquia.gov.co y alcaldia@zaragoza-antioquia.gov.co
Asunto: Respuesta al radicado No. 20226201047372 de fecha 5 de septiembre de 2022
Apreciado señor Perlaza, reciba un cordial saludo de la Subdirección Administrativa y
Financiera;
En atención al radicado del asunto y dando respuesta a su solicitud en los términos
establecidos en el artículo 14 de la ley 1755 de 2015, se informa que una vez consultadas
las bases de datos y los expedientes de la Agencia Nacional de Tierras, se envía copia
del expediente de la Resolución Nro. 0191 del 26 de febrero de 1992 con su respectivo
plano.
Si requiere información adicional, por favor dirigir su inquietud en los diferentes canales de
comunicación de esta Agencia, la cual podrá ser radicada en la ventanilla única de
correspondencia, en la línea de atención al ciudadano nacional (+57) 018000-933881 o en
el correo electrónico atenciónalciudadano@ant.gov.co para ser atendidas en los términos
de Ley 1755 del 30 de junio 2015 por medio de la cual se regula el Derecho Fundamental
de Petición.
Cordialmente,
ANA MARIA ALZATE ARISMENDY
No Aplica en la fecha de respuesta ya que el 14/03/2023 se estaba reiterando la petición inicial ocurrida en el 2022</t>
  </si>
  <si>
    <r>
      <rPr>
        <sz val="10"/>
        <rFont val="Arial"/>
        <family val="2"/>
      </rPr>
      <t>El tipo documnetal asigando en la entrada por la agencia en la clasificacion  es "PETICION"  se observó que la solicitud  es una "SOLICTUD DE INFORMACION", por lo tanto, se evidencia que se encuentra mal tipicada la clasificacion por ende los terminos se reducen a 10 dias.</t>
    </r>
    <r>
      <rPr>
        <sz val="10"/>
        <color rgb="FFFF0000"/>
        <rFont val="Arial"/>
        <family val="2"/>
      </rPr>
      <t xml:space="preserve">
</t>
    </r>
    <r>
      <rPr>
        <sz val="10"/>
        <rFont val="Arial"/>
        <family val="2"/>
      </rPr>
      <t xml:space="preserve">Se realiza verificación de la muestra. Se observa que la petición fue radicada en fecha  13/03/2023, sin que a la fecha 18/07/2023, se observe que se haya emitido respuesta. En el histórico se observa como ultima anotación: "PARA SU TRAMITE Y GESTION" con fecha 29/05/2023, Es del caso anotar que ya ha transcurrido el termino de 10 días dispuesto por la Ley 1755 para atender la  solicitud de informacion, razón por la cual, se sugiere a la Dependencia emitir respuesta en cumplimiento de la norma y del mandato constitucional según el cual toda persona tiene el derecho de presentar peticiones respetuosas y obtener una respuesta.  </t>
    </r>
  </si>
  <si>
    <r>
      <rPr>
        <b/>
        <sz val="10"/>
        <color rgb="FF000000"/>
        <rFont val="Arial"/>
        <family val="2"/>
      </rPr>
      <t>NO APLICA</t>
    </r>
    <r>
      <rPr>
        <sz val="10"/>
        <color rgb="FF000000"/>
        <rFont val="Arial"/>
        <family val="2"/>
      </rPr>
      <t xml:space="preserve">. 
Esta asociado al Expediente 202343004199800001E (INDEFINIDO )- 	RECURSO DE REPOSICION CONTRA EL AUTO NO 20224300102419 DEL 16 DE NOVIEMBRE DE 2022 con asunto : Respuesta a 27 recursos de reposición contra actos administrativos de inicio
del proceso de otorgamiento de derechos de uso en el municipio de Pueblo Bello, Cesar. esta mal tipificado. Este radicado hace parte de un procedimiento administrativo,  que dista de los términos estipulados en la Ley 1755  de 2015, por ende no cumple con el procedimiento GEMA-P-002. </t>
    </r>
  </si>
  <si>
    <r>
      <rPr>
        <b/>
        <sz val="10"/>
        <color theme="1"/>
        <rFont val="Arial"/>
        <family val="2"/>
      </rPr>
      <t>NO APLICA-</t>
    </r>
    <r>
      <rPr>
        <sz val="10"/>
        <color theme="1"/>
        <rFont val="Arial"/>
        <family val="2"/>
      </rPr>
      <t xml:space="preserve">
TRASLADO POR COMPETENCIA RADICADO NRO 20236200152202 SALIDA 20236202386551. FINALIZAR TRÁMITE DE DOCUMENTOS : NO REQUIERE RESPUESTA - TENIENDO EN CUENTA QUE EL PAR INCODER DIO RTA EN EL RAD 20236200427152</t>
    </r>
  </si>
  <si>
    <r>
      <rPr>
        <b/>
        <sz val="10"/>
        <color theme="1"/>
        <rFont val="Arial"/>
        <family val="2"/>
      </rPr>
      <t>NO APLICA</t>
    </r>
    <r>
      <rPr>
        <sz val="10"/>
        <color theme="1"/>
        <rFont val="Arial"/>
        <family val="2"/>
      </rPr>
      <t xml:space="preserve">. 
SOLICITUD CESION CONTRATO NO ANT CPS 20231763 ALCANCE AL RADICADO 20236200432832. FINALIZAR TRÁMITE DE DOCUMENTOS : SE DIO TRASLADO POR COMPETENCIA AL GIT-GESTIÓN CONTRACTUAL MEDIANTE MEMORANDO 20233100120583. SE ENCUENTRA A SOCIADO AL EXPEDIENTE 20236200495132. Este procedimiento obedece a un trámite contractual, por lo cual no cuenta con los términos estipulados en la LEY 1755 de 2015 y tiene un procedimiento diferente. </t>
    </r>
  </si>
  <si>
    <r>
      <rPr>
        <b/>
        <sz val="10"/>
        <color theme="1"/>
        <rFont val="Arial"/>
        <family val="2"/>
      </rPr>
      <t>NO APLICA</t>
    </r>
    <r>
      <rPr>
        <sz val="10"/>
        <color theme="1"/>
        <rFont val="Arial"/>
        <family val="2"/>
      </rPr>
      <t xml:space="preserve">         
FINALIZAR TRÁMITE DE DOCUMENTOS : RESPUESTA DE SNR, NO REQUIERE RESPUESTA. </t>
    </r>
  </si>
  <si>
    <r>
      <t xml:space="preserve">El correo de la solicitud de informacion se radico por </t>
    </r>
    <r>
      <rPr>
        <b/>
        <sz val="10"/>
        <color rgb="FF000000"/>
        <rFont val="Arial"/>
        <family val="2"/>
      </rPr>
      <t>atencionalciudadano@ant.gov.co</t>
    </r>
    <r>
      <rPr>
        <sz val="10"/>
        <color rgb="FF000000"/>
        <rFont val="Arial"/>
        <family val="2"/>
      </rPr>
      <t xml:space="preserve">  , se evidencia que, la radicacion de esta petición  no se realizó el mismo dia de la entradad del correo, si no 4 dias después, incumpliendo los tiempos establecidos de la tarea Numero 1 (...) "Recepcionar y radicar la PQRSDF" del procedimineto GEMA-P-002 Version 4 del 28 de marzo de 2019.
Se realiza verificación de la muestra observando que con radicado N° 20232209006541 fue proferida respuesta a la señora  Martha Libia Montañez Lopez de la Personeria de Puerto Lleras Meta, sin embargo, no se observa constancia de entrega de la misma al peticionario pese a que  ya transcurrieron los 15 días dispuestos por la Ley 1755 del 2015 para atender las peticiones.
No se registra constancia de envío de la respuesta, no se logra constatar la entrega de dicha documentación,  situación por la cual no se pudo establecer la eficacia y oportunidad de la atención de la petición .Con corte al 18/07/2023 no se observó vinculación, al radicado de entrada, de soportes que evidencien el envío de la respuesta emitida por la Agencia,
Asi mismo, se evidencia que en la Informacion de ingreso" Información Destinatario" registran ubicación COLOMBIA / MAGDALENA / PRADO_SEVILLA_ZONA BANANERA cuando la solicitud es generada en el departamento del Meta  ya que la ubicación real del remitente es Puerto Lleras-Meta</t>
    </r>
  </si>
  <si>
    <r>
      <t xml:space="preserve"> El correo de la solicitud de informacion se radico por</t>
    </r>
    <r>
      <rPr>
        <b/>
        <sz val="10"/>
        <color rgb="FF000000"/>
        <rFont val="Arial"/>
        <family val="2"/>
      </rPr>
      <t xml:space="preserve"> atencionalciudadano@ant.gov.co </t>
    </r>
    <r>
      <rPr>
        <sz val="10"/>
        <color rgb="FF000000"/>
        <rFont val="Arial"/>
        <family val="2"/>
      </rPr>
      <t xml:space="preserve"> , se evidencia que la radicacion de esta respuesta a Petición de la ANT  se hizo el  mismo dia de la entrada del correo, cumpliendo con  los tiempos establecidos de la tarea Numero 1 (...) "Recepcionar y radicar la PQRSDF" del procedimineto GEMA-P-002 Version 4 del 28 de marzo de 2019.
Radicado recibido  de respuesta con   N° 2023620079911200003  donde el Juzgado Treinta y uno civil municipal de Bogotá da respuesta a la Agencia Nacional de Tierras  por  Petición  y se envia a archivo por parte de la SUBDIRECCION DE SEGURIDAD JURIDICA el dia 2023-06-13 indicando FINALIZAR TRÁMITE DE DOCUMENTOS : PETICIÓN ATENDIDA EL 28 ABR CON RAD 20233107724071 / 20236200543092 ENVIADO
Por otra parte, se evidencia que en la Informacion de ingreso</t>
    </r>
    <r>
      <rPr>
        <b/>
        <sz val="10"/>
        <color rgb="FF000000"/>
        <rFont val="Arial"/>
        <family val="2"/>
      </rPr>
      <t xml:space="preserve">" Información Destinatario" </t>
    </r>
    <r>
      <rPr>
        <sz val="10"/>
        <color rgb="FF000000"/>
        <rFont val="Arial"/>
        <family val="2"/>
      </rPr>
      <t xml:space="preserve">registran </t>
    </r>
    <r>
      <rPr>
        <b/>
        <sz val="10"/>
        <color rgb="FF000000"/>
        <rFont val="Arial"/>
        <family val="2"/>
      </rPr>
      <t>"Ubicación</t>
    </r>
    <r>
      <rPr>
        <sz val="10"/>
        <color rgb="FF000000"/>
        <rFont val="Arial"/>
        <family val="2"/>
      </rPr>
      <t xml:space="preserve">" COLOMBIA / MAGDALENA / PRADO_SEVILLA_ZONA BANANERA cuando la respuesta a la solicitud es generada en la Ciudad de Bogotá.n
</t>
    </r>
    <r>
      <rPr>
        <b/>
        <sz val="10"/>
        <color rgb="FF000000"/>
        <rFont val="Arial"/>
        <family val="2"/>
      </rPr>
      <t>Expediente 202331004200200007E</t>
    </r>
  </si>
  <si>
    <r>
      <t xml:space="preserve">El correo de la solicitud de informacion se radico por </t>
    </r>
    <r>
      <rPr>
        <b/>
        <sz val="10"/>
        <color rgb="FF000000"/>
        <rFont val="Arial"/>
        <family val="2"/>
      </rPr>
      <t>atencionalciudadano@ant.gov.co</t>
    </r>
    <r>
      <rPr>
        <sz val="10"/>
        <color rgb="FF000000"/>
        <rFont val="Arial"/>
        <family val="2"/>
      </rPr>
      <t xml:space="preserve">  , se evidencia que, la radicacion de esta petición  no se realizó  el mismo dia de la entradad del correo, si no 4 dias después, incumpliendo los tiempos establecidos de la tarea Numero 1 (...) "Recepcionar y radicar la PQRSDF" del procedimineto GEMA-P-002 Version 4 del 28 de marzo de 2019.
Se realiza verificación de la muestra observando que aún no hay una respuesta al peticionario pese a que  ya transcurrieron los 10 días dispuestos por la Ley 1755 del 2015 para atender las peticiones.
No se registra constancia de envío de la respuesta, no se logra constatar la entrega de dicha documentación,  situación por la cual no se pudo establecer la eficacia y oportunidad de la atención de la petición .Con corte al 18/07/2023 no se observó vinculación, al radicado de entrada, de soportes que evidencien el envío de la respuesta emitida por la Agencia,
Asi mismo, se evidencia que en la Informacion de ingreso" Información Destinatario" registran ubicación COLOMBIA / MAGDALENA / PRADO_SEVILLA_ZONA BANANERA cuando la solicitud es generada en la ciudad de Bogotá.</t>
    </r>
  </si>
  <si>
    <r>
      <t xml:space="preserve">El correo de la solicitud de informacion se radico por </t>
    </r>
    <r>
      <rPr>
        <b/>
        <sz val="10"/>
        <color rgb="FF000000"/>
        <rFont val="Arial"/>
        <family val="2"/>
      </rPr>
      <t>atencionalciudadano@ant.gov.co</t>
    </r>
    <r>
      <rPr>
        <sz val="10"/>
        <color rgb="FF000000"/>
        <rFont val="Arial"/>
        <family val="2"/>
      </rPr>
      <t xml:space="preserve">  , se evidencia que, la radicacion de esta petición  no se realizó  el mismo dia de la entradad del correo, si no 2 dias después, incumpliendo los tiempos establecidos de la tarea Numero 1 (...) "Recepcionar y radicar la PQRSDF" del procedimineto GEMA-P-002 Version 4 del 28 de marzo de 2019.
Se realiza verificación de la muestra observando oficio como respuesta con fecha 8 de Junio de 2023, con radicado de respuesta 20232208322191,  fuera de términos de acuerdo a lo dispuestos por la Ley 1755 del 2015 para atender las peticiones.
No se registra constancia de envío de la respuesta, no se logra constatar la entrega de dicha documentación,  situación por la cual no se pudo establecer la eficacia y oportunidad de la atención de la petición .Con corte al 18/07/2023 no se observó vinculación, al radicado de entrada, de soportes que evidencien el envío de la respuesta emitida por la Agencia,
Asi mismo, se evidencia que en la Informacion de ingreso" Información Destinatario" registran ubicación COLOMBIA / MAGDALENA / PRADO_SEVILLA_ZONA BANANERA cuando la solicitud es generada en la ciudad de Majagual -Sucre</t>
    </r>
  </si>
  <si>
    <r>
      <t xml:space="preserve">El correo de la solicitud de informacion se radico por </t>
    </r>
    <r>
      <rPr>
        <b/>
        <sz val="10"/>
        <color rgb="FF000000"/>
        <rFont val="Arial"/>
        <family val="2"/>
      </rPr>
      <t xml:space="preserve">info@ant.gov.co </t>
    </r>
    <r>
      <rPr>
        <sz val="10"/>
        <color rgb="FF000000"/>
        <rFont val="Arial"/>
        <family val="2"/>
      </rPr>
      <t xml:space="preserve"> , se evidencia que, la radicacion de esta petición entre autoridades no se realizó el mismo dia de la entrada del correo, si no 1 dia después, incumpliendo los tiempos establecidos de la tarea Numero 1 (...) "Recepcionar y radicar la PQRSDF" del procedimineto GEMA-P-002 Version 4 del 28 de marzo de 2019.
Se realiza verificación de la muestra observando que con radicado N° 20233104978761 y 20233105134581 fue proferida respuesta al juzgado Promiscuo Municipal de Manta, sin embargo, no se observa constancia de entrega de la misma al peticionario pese a que  ya transcurrieron los 10 días dispuestos por la Ley 1755 del 2015 para atender las peticiones. El Acta de Envío y Entrega de Correo  Electrónico Id mensaje: 29527 indicó Estado actual: </t>
    </r>
    <r>
      <rPr>
        <b/>
        <sz val="10"/>
        <color rgb="FF000000"/>
        <rFont val="Arial"/>
        <family val="2"/>
      </rPr>
      <t>No fue posible la entrega al destinatario</t>
    </r>
    <r>
      <rPr>
        <sz val="10"/>
        <color rgb="FF000000"/>
        <rFont val="Arial"/>
        <family val="2"/>
      </rPr>
      <t xml:space="preserve">
Se registra constancia de envío de la respuesta a través de planilla N° 20236200015694, sin embargo,  no se logra constatar la entrega de dicha documentación,  situación por la cual no se pudo establecer la eficacia y oportunidad de la atención de la petición puesto que la observación que indican es "MENSAJE NO ENTREGADO - DEVOLUCION MOTIVO: DEVOLUCION CORREO ELECTRONICO"
Con corte al 18/07/2023 no se observó vinculación, al radicado de entrada, de soportes que evidencien el envío de la respuesta emitida por la Agencia,
Asi mismo, se evidencia que en la Informacion de ingreso" Información Destinatario" registran ubicación COLOMBIA / MAGDALENA / PRADO_SEVILLA_ZONA BANANERA cuando la solicitud es generada en el departamento de Cundinamarca ya que la ubicación real del remitente es Chocontá -Cundinamarca</t>
    </r>
  </si>
  <si>
    <r>
      <t xml:space="preserve">De acuerdo a la solicitud -petición radicada en forma Fisica, se evidencia que la radicacion de esta petición se realizó el mismo dia de la entrega del oficio.
Se realiza verificación de la muestra observando que con radicado N° 20234300095501  fue proferida respuesta al señor TULIO HENAO LÓPEZ,  sin embargo, se observa constancia de entrega de la misma al peticionario el 27 de febrero de 2023, fuera de los términos ya que son   15 días dispuestos por la Ley 1755 del 2015 para atender las peticiones.
Se registra constancia de envío de la respuesta a través de planilla N° 20236200006524, sin embargo,  se logra constatar la entrega de dicha documentación,  fuera de los tiempos establecidos situación por la cual no se pudo establecer la eficacia y oportunidad de la atención de la petición. Se indica en observaciones  "ENVIADO POR CORREO ELECTRONICO CERTIFICADO 4-72", Certificado de comunicación electrónica
Email certificado Identificador del certificado: E97040983-S con fecha 27 de febrero de 2023.
</t>
    </r>
    <r>
      <rPr>
        <b/>
        <sz val="10"/>
        <color rgb="FF000000"/>
        <rFont val="Arial"/>
        <family val="2"/>
      </rPr>
      <t>Expediente 202243003402200350E</t>
    </r>
  </si>
  <si>
    <r>
      <t>El correo de la solicitud de informacion se radico por</t>
    </r>
    <r>
      <rPr>
        <b/>
        <sz val="10"/>
        <color rgb="FF000000"/>
        <rFont val="Arial"/>
        <family val="2"/>
      </rPr>
      <t xml:space="preserve"> juridica.ant@ant.gov.co  </t>
    </r>
    <r>
      <rPr>
        <sz val="10"/>
        <color rgb="FF000000"/>
        <rFont val="Arial"/>
        <family val="2"/>
      </rPr>
      <t xml:space="preserve">, se evidencia que, la radicacion de esta petición  no se realizó el mismo dia de la entrada del correo, si no 2 dias después, incumpliendo los tiempos establecidos de la tarea Numero 1 (...) "Recepcionar y radicar la PQRSDF" del procedimineto GEMA-P-002 Version 4 del 28 de marzo de 2019.
Se realiza verificación de la muestra observando que con radicado N° 20233108528121 fue proferida respuesta al Juzgado 03 Promiscuo Municipal - Boyacá - Moniquira, y se observa Acta de Envío y Entrega de Correo  Electrónico de la misma al peticionario el dia 21 de junio de 2023, después de los 10 días dispuestos por la Ley 1755 del 2015 para atender las peticiones, esto indica fuera de términos.
Se registra radicado 20233108528121  de envío de la respuesta con Nro de Planilla 	20236200022884 y modalidad CORREO ELECTRONICO CERTIFICADO 4-72  se logra constatar la entrega de dicha documentación el dia 21 de junio de 2023,  situación por la cual no se pudo establecer la eficacia y oportunidad de la atención de la petición .
Asi mismo, se evidencia que en la Informacion de ingreso" Información Remitente" registran ubicación COLOMBIA / MAGDALENA / PRADO_SEVILLA_ZONA BANANERA cuando la solicitud es generada en el departamento de Boyacá municipio de Miniquirá.
</t>
    </r>
    <r>
      <rPr>
        <b/>
        <sz val="10"/>
        <color rgb="FF000000"/>
        <rFont val="Arial"/>
        <family val="2"/>
      </rPr>
      <t>Expediente 202331004200200007E</t>
    </r>
  </si>
  <si>
    <r>
      <t xml:space="preserve">El correo de la solicitud de informacion se radico </t>
    </r>
    <r>
      <rPr>
        <b/>
        <sz val="10"/>
        <color rgb="FF000000"/>
        <rFont val="Arial"/>
        <family val="2"/>
      </rPr>
      <t xml:space="preserve">por info@ant.gov.co </t>
    </r>
    <r>
      <rPr>
        <sz val="10"/>
        <color rgb="FF000000"/>
        <rFont val="Arial"/>
        <family val="2"/>
      </rPr>
      <t xml:space="preserve"> , se evidencia que, la radicacion de esta petición  se realizó el mismo dia de la entrada del correo,
No da lugar a respuesta ya que el documento de estrada es para : TRAMITE  DE  ELABORACIÓN DEL ESTUDIO DE TITULOS DEL PREDIO TINAJAS 
</t>
    </r>
    <r>
      <rPr>
        <b/>
        <sz val="10"/>
        <color rgb="FF000000"/>
        <rFont val="Arial"/>
        <family val="2"/>
      </rPr>
      <t>Expediente asociado 202150003401600252E</t>
    </r>
  </si>
  <si>
    <r>
      <t xml:space="preserve"> El correo de la Solicitud de información de implementación de proyectos o acciones en el Distrito de Manejo Integrado Sector Salto de Tequendama Cerro Manjui se radico por </t>
    </r>
    <r>
      <rPr>
        <b/>
        <sz val="10"/>
        <color rgb="FF000000"/>
        <rFont val="Arial"/>
        <family val="2"/>
      </rPr>
      <t xml:space="preserve">info@ant.gov.co </t>
    </r>
    <r>
      <rPr>
        <sz val="10"/>
        <color rgb="FF000000"/>
        <rFont val="Arial"/>
        <family val="2"/>
      </rPr>
      <t xml:space="preserve"> , se evidencia que, la radicacion de esta petición  no se realizó el mismo dia de la entrada del correo, si no 1  dia después, incumpliendo los tiempos establecidos de la tarea Numero 1 (...) "Recepcionar y radicar la PQRSDF" del procedimineto GEMA-P-002 Version 4 del 28 de marzo de 2019.
Se realiza verificación de la muestra observando que con radicado N° 20234307765931  fue proferida respuesta a JOSE MIGUEL RINCÓN VARGAS Director Gestión del Ordenamiento Ambiental y Territorial
Corporación Autónoma Regional de Cundinamarca - CAR, sin embargo, no se observa constancia de entrega de la misma al peticionario pese a que  ya transcurrieron los 10 días dispuestos por la Ley 1755 del 2015 para atender las peticiones.
No se registra radicado de envio de la respuesta. ni Nro de planilla, ni imagen de la Guia por lo tanto no se logra contatar la entrega de dicha documentación,  situación por la cual no se pudo establecer la eficacia y oportunidad de la atención de la petición .Con corte al 18/07/2023 no se observó  soportes que evidencien la entrega de la respuesta emitida por la Agencia.
Asi mismo, se evidencia que en la Informacion de ingreso" Información Remitente" registran ubicación COLOMBIA / MAGDALENA / PRADO_SEVILLA_ZONA BANANERA cuando la solicitud es generada en la ciudad de Bogotá.</t>
    </r>
    <r>
      <rPr>
        <b/>
        <sz val="10"/>
        <color rgb="FF000000"/>
        <rFont val="Arial"/>
        <family val="2"/>
      </rPr>
      <t xml:space="preserve"> 
Expediente asociado 202343004199800005E</t>
    </r>
    <r>
      <rPr>
        <sz val="10"/>
        <color rgb="FF000000"/>
        <rFont val="Arial"/>
        <family val="2"/>
      </rPr>
      <t xml:space="preserve">
</t>
    </r>
  </si>
  <si>
    <r>
      <t xml:space="preserve"> El correo de la Solicitud </t>
    </r>
    <r>
      <rPr>
        <b/>
        <sz val="10"/>
        <color rgb="FF000000"/>
        <rFont val="Arial"/>
        <family val="2"/>
      </rPr>
      <t xml:space="preserve"> info@ant.gov.co</t>
    </r>
    <r>
      <rPr>
        <sz val="10"/>
        <color rgb="FF000000"/>
        <rFont val="Arial"/>
        <family val="2"/>
      </rPr>
      <t xml:space="preserve">  , se evidencia que, la radicacion de esta petición  no se realizó el mismo dia de la entrada del correo, si no 1  dia después, incumpliendo los tiempos establecidos de la tarea Numero 1 (...) "Recepcionar y radicar la PQRSDF" del procedimineto GEMA-P-002 Version 4 del 28 de marzo de 2019.
Se realiza verificación de la muestra observando que no da lugar a respuesta
Asi mismo, se evidencia que en la Informacion de ingreso" Información Remitente" registran ubicación COLOMBIA / MAGDALENA / PRADO_SEVILLA_ZONA BANANERA cuando la solicitud es generada en la ciudad de Bogotá. 
 </t>
    </r>
    <r>
      <rPr>
        <b/>
        <sz val="10"/>
        <color rgb="FF000000"/>
        <rFont val="Arial"/>
        <family val="2"/>
      </rPr>
      <t>Expediente asociado 202362002500200001E</t>
    </r>
  </si>
  <si>
    <r>
      <t xml:space="preserve">
 Solicitud de copias radicado en Fisico, cumpliendo con lo establecidos de la tarea Numero 1 (...) "Recepcionar y radicar la PQRSDF" del procedimineto GEMA-P-002 Version 4 del 28 de marzo de 2019.
Se realiza verificación de la muestra observando que con radicado N° 20236208168141   fue proferida respuesta a AGNIRIA ROCIO SAAVEDRA  con fecha 04 de Junio de 2023, respuesta fuera de términos,   se observa constancia de entrega de la misma al peticionario el 21 de Junio de 2023 pese a que  ya habian transcurrido 10 días dispuestos por la Ley 1755 del 2015 para atender las peticiones.
Se observa   radicado de envio de la respuesta Nro 20236208168141 y  Nro de planilla 20236200023794 donde se indica ENVIADO POR CORREO ELECTRONICO CERTIFICADO 4-72., se logra constatar la entrega de dicha documentación con el Acta de Envío y Entrega de Correo  Electrónicosituación  Id mensaje: 70450 el dia 21 de Junio de 2023   por la cual no se pudo establecer la eficacia y oportunidad de la atención de la petición .Con corte al 18/07/2023 no se observó vinculación con nro de Expediente  al radicado de entrada.
</t>
    </r>
    <r>
      <rPr>
        <b/>
        <sz val="10"/>
        <color rgb="FF000000"/>
        <rFont val="Arial"/>
        <family val="2"/>
      </rPr>
      <t xml:space="preserve">No hay expediente asociado </t>
    </r>
  </si>
  <si>
    <r>
      <t xml:space="preserve">El correo de la solicitud de informacion se radico por juridica.ant@ant.gov.co  , se evidencia que, la radicacion de esta petición   se radico el mismo dia de la entrada del correo, cumpliendo los tiempos establecidos de la tarea Numero 1 (...) "Recepcionar y radicar la PQRSDF" del procedimineto GEMA-P-002 Version 4 del 28 de marzo de 2019.
Se realiza verificación de la muestra observando que con radicado N° 20233100091401  fue proferida respuesta al : Juzgado 03 Civil Municipal - Risaralda - Dosquebradas, sin embargo, se observa constancia de entrega de la misma al peticionario el dia 21 de febrero de 2023 después de transcurrieron los 10 días dispuestos por la Ley 1755 del 2015 para atender las peticiones.
Se registra radicado 20233100091401  de envío de la respuesta con Nro de Planilla 20236200005354 y modalidad CORREO ELECTRONICO CERTIFICADO 4-72  se constata la entrega de dicha documentación, cpn el Certificado de comunicación electrónica  Email certificado Identificador del certificado: E96635307-S con fecha 21 de febrero de 2023 situación por la cual no se pudo establecer la eficacia y oportunidad de la atención de la petición .
Asi mismo, se evidencia que en la Informacion de ingreso" Información Remitente" registran ubicación COLOMBIA / MAGDALENA / PRADO_SEVILLA_ZONA BANANERA cuando la solicitud es generada en Dosquebradas -Risaralda
</t>
    </r>
    <r>
      <rPr>
        <b/>
        <sz val="10"/>
        <color rgb="FF000000"/>
        <rFont val="Arial"/>
        <family val="2"/>
      </rPr>
      <t>Expediente 202331004200200002E</t>
    </r>
  </si>
  <si>
    <r>
      <t xml:space="preserve">Solicitud de informacion se radico en físico cumpliendo los tiempos establecidos de la tarea Numero 1 (...) "Recepcionar y radicar la PQRSDF" del procedimineto GEMA-P-002 Version 4 del 28 de marzo de 2019.
Se realiza verificación de la muestra observando que con radicado N° 20233108727141  fue proferida respuesta al : JUZGADO PROMISCUO MUNICIPAL DE SANTA BARBARA DE PINTO-MAGDALENA, se observa constancia de entrega de la misma al peticionario con fecha 27 de Junio  pese a que  ya transcurrieron los 10 días dispuestos por la Ley 1755 del 2015 para atender las peticiones.
Se registra radicado 20233108727141  de envío de la respuesta con Nro de Planilla 20236200024074  y modalidad CORREO ELECTRONICO CERTIFICADO 4-72  se logra constatar la entrega de dicha documentación,  con el Acta de Envío y Entrega de Correo Electrónico      Id mensaje: 76968   del 27 de Junio de 2023 situación por la cual no se pudo establecer la eficacia y oportunidad de la atención de la petición .
</t>
    </r>
    <r>
      <rPr>
        <b/>
        <sz val="10"/>
        <color rgb="FF000000"/>
        <rFont val="Arial"/>
        <family val="2"/>
      </rPr>
      <t>Expediente  202331004200200007E</t>
    </r>
  </si>
  <si>
    <r>
      <t xml:space="preserve"> El correo de envio de información -Comunicación Oficial a </t>
    </r>
    <r>
      <rPr>
        <b/>
        <sz val="10"/>
        <color rgb="FF000000"/>
        <rFont val="Arial"/>
        <family val="2"/>
      </rPr>
      <t xml:space="preserve"> info@ant.gov.co</t>
    </r>
    <r>
      <rPr>
        <sz val="10"/>
        <color rgb="FF000000"/>
        <rFont val="Arial"/>
        <family val="2"/>
      </rPr>
      <t xml:space="preserve">  , se evidencia que, la radicacion de esta petición  no se realizó el mismo dia de la entrada del correo, si no 4 dias después, incumpliendo los tiempos establecidos de la tarea Numero 1 (...) "Recepcionar y radicar la PQRSDF" del procedimineto GEMA-P-002 Version 4 del 28 de marzo de 2019.
Se realiza verificación de la muestra observando que no da lugar a respuesta, se realiza cargue de los documentos en el aplicativo SIT-Subsidios
Asi mismo, se evidencia que en la Informacion de ingreso" Información Remitente" registran ubicación COLOMBIA / MAGDALENA / PRADO_SEVILLA_ZONA BANANERA cuando la solicitud es generada en el municipio Los Palmitos SUCRE
</t>
    </r>
    <r>
      <rPr>
        <b/>
        <sz val="10"/>
        <color rgb="FF000000"/>
        <rFont val="Arial"/>
        <family val="2"/>
      </rPr>
      <t>Expediente 201741009713500288E</t>
    </r>
  </si>
  <si>
    <r>
      <t xml:space="preserve">Solicitud de informacion se radico en físico cumpliendo los tiempos establecidos de la tarea Numero 1 (...) "Recepcionar y radicar la PQRSDF" del procedimineto GEMA-P-002 Version 4 del 28 de marzo de 2019.
Se realiza verificación de la muestra observando que No se ha proferido respuesta pese a que  ya transcurrieron mas de  15 días dispuestos por la Ley 1755 del 2015 para atender las peticiones.
Se registra radicado 20233108727141  de envío de la respuesta con Nro de Planilla 20236200024074  y modalidad CORREO ELECTRONICO CERTIFICADO 4-72  sin observaciones,  no se logra constatar la entrega de dicha documentación,  situación por la cual no se pudo establecer la eficacia y oportunidad de la atención de la petición .Con corte al 18/07/2023 no se observó vinculación con nro de Expediente  al radicado de entrada ni de soportes que evidencien la entrega de la respuesta emitida por la Agencia.
</t>
    </r>
    <r>
      <rPr>
        <b/>
        <sz val="10"/>
        <color rgb="FF000000"/>
        <rFont val="Arial"/>
        <family val="2"/>
      </rPr>
      <t>No se evidencia expediente asociado</t>
    </r>
  </si>
  <si>
    <r>
      <t>El correo de la solicitud de informacion se radico por</t>
    </r>
    <r>
      <rPr>
        <b/>
        <sz val="10"/>
        <color rgb="FF000000"/>
        <rFont val="Arial"/>
        <family val="2"/>
      </rPr>
      <t xml:space="preserve"> juridica.ant@ant.gov.co </t>
    </r>
    <r>
      <rPr>
        <sz val="10"/>
        <color rgb="FF000000"/>
        <rFont val="Arial"/>
        <family val="2"/>
      </rPr>
      <t xml:space="preserve"> , la radicación se realizó el mismo dia de la entrada del correo.
Se realiza verificación de la muestra observando que con radicado N° 20236200142311  fue proferida respuesta a la señora  Martha Lucia Narvaez Estupiñan Procuraduria Regional de Nariño,  se observa constancia de entrega de la misma al peticionario dentro de los 15 días dispuestos por la Ley 1755 del 2015 para atender las peticiones.
Se registra radicado 20236200142311  de envío de la respuesta con Nro de Planilla 20236200005234 y modalidad CORREO ELECTRONICO CERTIFICADO 4-72 y se logra constatar la entrega de dicha documentación por medio del Certificado de comunicación electrónica Email certificado Identificador del certificado: E96398914-S,  situación por la cual  se pudo establecer la eficacia y oportunidad de la atención de la petición .
Con corte al 18/07/2023 no se observó vinculación con nro de Expediente  al radicado.
Asi mismo, se evidencia que en la Informacion de ingreso" Información Destinatario" registran ubicación COLOMBIA / MAGDALENA / PRADO_SEVILLA_ZONA BANANERA cuando la solicitud es generada en la ciudad de pasto del departamento de Nariño</t>
    </r>
  </si>
  <si>
    <r>
      <t xml:space="preserve"> El correo de solicitud  Atención Comisión  fue allegado al correo </t>
    </r>
    <r>
      <rPr>
        <b/>
        <sz val="10"/>
        <color rgb="FF000000"/>
        <rFont val="Arial"/>
        <family val="2"/>
      </rPr>
      <t>atencionalciudadano@ant.gov.co</t>
    </r>
    <r>
      <rPr>
        <sz val="10"/>
        <color rgb="FF000000"/>
        <rFont val="Arial"/>
        <family val="2"/>
      </rPr>
      <t xml:space="preserve">  ,el dia 26 de junio de 2023, se evidencia que, la radicacion de esta petición  no se realizó el mismo dia de la entrada del correo, si no 3 dias después, incumpliendo los tiempos establecidos de la tarea Numero 1 (...) "Recepcionar y radicar la PQRSDF" del procedimineto GEMA-P-002 Version 4 del 28 de marzo de 2019.
Se realiza verificación de la muestra observando que No se ha proferido respuesta pese a que  ya transcurrieron mas de  15días dispuestos por la Ley 1755 del 2015 para atender las peticiones
Asi mismo, se evidencia que en la Informacion de ingreso" Información Remitente" registran ubicación COLOMBIA / MAGDALENA / PRADO_SEVILLA_ZONA BANANERA cuando la solicitud es generada en el municipio de Popayán Cauca.
Con corte al 18/07/2023 no se observó vinculación con nro de Expediente  al radicado de entrada ni de soportes que evidencien la entrega de la respuesta emitida por la Agencia.
</t>
    </r>
    <r>
      <rPr>
        <b/>
        <sz val="10"/>
        <color rgb="FF000000"/>
        <rFont val="Arial"/>
        <family val="2"/>
      </rPr>
      <t>No se evidencia expediente asociado</t>
    </r>
  </si>
  <si>
    <r>
      <t>El correo de la solicitud de informacion se radico por</t>
    </r>
    <r>
      <rPr>
        <b/>
        <sz val="10"/>
        <color rgb="FF000000"/>
        <rFont val="Arial"/>
        <family val="2"/>
      </rPr>
      <t xml:space="preserve"> juridica.ant@ant.gov.co</t>
    </r>
    <r>
      <rPr>
        <sz val="10"/>
        <color rgb="FF000000"/>
        <rFont val="Arial"/>
        <family val="2"/>
      </rPr>
      <t xml:space="preserve">, se evidencia que, la radicacion de esta petición   se radico el mismo dia de la entrada del correo, cumpliendo los tiempos establecidos de la tarea Numero 1 (...) "Recepcionar y radicar la PQRSDF" del procedimineto GEMA-P-002 Version 4 del 28 de marzo de 2019.
Se realiza verificación de la muestra observando que con radicado N° 20233102361201 con fecha 30 de marzo de 2023  y  20233108183401 con fecha 06 de junio de 2023 fue proferida respuesta a JEAN DOMENICO CADENA GARCÍA , sin embargo,  se observa constancia de entrega de la misma al peticionario  el dia 24 de abril de 2023 despues de haber  transcurrido los 15 días dispuestos por la Ley 1755 del 2015 para atender las peticiones.
Se registra radicado 20233108183401 y   20233102361201  de envío de la respuesta con Nro de Planilla 20236200020524 y  20236200013834 respectivamente modalidad CORREO ELECTRONICO CERTIFICADO 4-72, se logra constatar la entrega de dicha documentación con el Acta de Envío y Entrega de Correo  Electrónico  Id mensaje: 16325  del 24 de abril de 2023 situación por la cual no se pudo establecer la eficacia y oportunidad de la atención de la petición .
Asi mismo, se evidencia que en la Informacion de ingreso" Información Remitente" registran ubicación COLOMBIA / MAGDALENA / PRADO_SEVILLA_ZONA BANANERA cuando la solicitud es generada en Cartagena.
</t>
    </r>
    <r>
      <rPr>
        <b/>
        <sz val="10"/>
        <color rgb="FF000000"/>
        <rFont val="Arial"/>
        <family val="2"/>
      </rPr>
      <t>Expediente asociado 202331004200200002E</t>
    </r>
  </si>
  <si>
    <t xml:space="preserve">Asociado al Expediente 202322004199800001E. el señor solicita : "HAGAME UN FAVOR ES Q NESECITO ACTUALIZAR MIS DATOS NUMERO DEL EXPEDIENTE 201922010699813637E"  
LA respuesta de la Agencia: "En atención a lo anteriormente señalado, le solicitamos muy respetuosamente nos aclare el objeto
de su solicitud para poder responderle de conformidad y a la mayor brevedad posible. Lo invitamos a allegar dicha información, del cual, cuenta con el término de un (1) mes. Trascurrido este término sin satisfacer el requerimiento se entenderá que ha desistido de la petición y se procederá al archivo de la respectiva solicitud, de acuerdo a lo señalado en el artículo 17 de la Ley
1755 de 2015". 
No se pudo establecer a 17 de junio de 2023 , que la respuesta le halla llegado al peticionario. </t>
  </si>
  <si>
    <r>
      <t>el Señor soliicta lo siguiente: "S</t>
    </r>
    <r>
      <rPr>
        <i/>
        <sz val="10"/>
        <color theme="1"/>
        <rFont val="Arial"/>
        <family val="2"/>
      </rPr>
      <t>eñor; Agencia nacional de tierra. Cordialsaludo.
Por medios de la presente me dirijo a ustedes con elfin de solicitarle una copia de la resolución donde certifica sisoy o no
incluido.
Agradesiendoles la atención que le merezca la misma</t>
    </r>
    <r>
      <rPr>
        <sz val="10"/>
        <color theme="1"/>
        <rFont val="Arial"/>
        <family val="2"/>
      </rPr>
      <t xml:space="preserve">".
Atentamente. Juan mejia. C C.77012726 . Asociado al expediente  201822010699817236E. Resgistra ubicación en COLOMBIA / MAGDALENA / PRADO_SEVILLA_ZONA BANANERA:
 La ANT da respuesta: Sobre el particular y, de conformidad con su petición, la Subdirección de Sistemas de Información le remite copia de la resolución N° 11658 de 11 de octubre de 2020
la cual conforma el expediente Nº 201822010699817236E.
A fecha 17/07/2023 no se ha podido verificar la notificación al peticionario. </t>
    </r>
  </si>
  <si>
    <t>La señora solicita: SOLICITUD INFORMACION SOBRE ESTADO QUE SE ENCUENTRA EL CASO ARANDA RF-79271-4-25978. 
La Agencia responde (...)  Por otro lado, es importante aclarar que, la solicitud de adjudicación de predio baldío a
persona natural no es una petición a las que se le debe aplicar los términos establecidos en la Ley 1755 de 2015 para resolver las peticiones que los ciudadanos presentan ante las
Entidades Públicas de cualquier orden y/o ante los particulares que ejercen funciones públicas, toda vez que, es imposible adelantar todo el Procedimiento Único en el plazo de 15
días de que trata la Ley 1755 de 2015, pero además de imposible no es una obligación legal, pues claramente la norma establece “Salvo norma legal especial”, toda petición
deberá resolverse dentro de los quince (15) siguientes a su recepción”   .Asociado al Expediente digital:  202342004199800006E.  Respuesta fuera de terminos</t>
  </si>
  <si>
    <t>El señor solicita lo siguiente: me permito remitir los documentos de la oferta voluntaria para la adquisición de predios, para la comunidad indigena cordilleras de montoso del municipio de prado tolima(Gobertnador indigena) Responde la ANT : (...)La Dirección de Asuntos Étnicos recibió con el radicado del asunto su solicitud de “(…)me permito remitir los documentos de la oferta voluntaria para la adquisición de predios, para la Comunidad Indígena Cordilleras de Montoso del municipio de Prado Tolima (…), lo anterior en relación con el procedimiento de compra directa de predios en beneficio de las comunidades étnicas. 
Se encuentra asociado 202350003401600326E, 202350003401600327E</t>
  </si>
  <si>
    <t>ENVIO OFICIO CIVIL 53, PROCESO PERTENENCIA RADICADO 157784089001-2023-00017-00,
DEMANDANTE, MYRIAM CECILIA MONTENEGRO DE RIVEROS Y OTROS, DEMANDADO ROMELIA
MONTENEGRO DE CIFUENTES YOTROS.  La Agencia dio respuesta  (...)Adicionalmente, se consultó el Sistema de Información de Tierras de la Entidad, cuya búsqueda arrojó como resultado
que el inmueble de interés no está registrado en las bases de datos, respecto a los Procesos Administrativos Agrarios (clarificación de la propiedad, deslinde de tierras de la Nación, extinción del derecho de dominio y recuperación de baldíos). En ese sentido, se anexa el certificado correspondiente, expedido por la Subdirección de Sistemas de
Información de Tierras de la Nación. 
La petición esta respondida pero no se logra establecer que dicha respuesta  la haya  recibido el peticionario.  Expediente consolidado 202331004200200006E</t>
  </si>
  <si>
    <r>
      <t xml:space="preserve"> El correo de respuesta a petición de la ANT enviado a </t>
    </r>
    <r>
      <rPr>
        <b/>
        <sz val="10"/>
        <color rgb="FF000000"/>
        <rFont val="Arial"/>
        <family val="2"/>
      </rPr>
      <t xml:space="preserve"> info@ant.gov.co </t>
    </r>
    <r>
      <rPr>
        <sz val="10"/>
        <color rgb="FF000000"/>
        <rFont val="Arial"/>
        <family val="2"/>
      </rPr>
      <t xml:space="preserve"> , se evidencia que, la radicación de esta petición  no se realizó el mismo día de la entrada del correo, si no 2dias después, incumpliendo los tiempos establecidos de la tarea Numero 1 (...) "Recepcionar y radicar la PQRSDF" del procedimiento GEMA-P-002 Versión 4 del 28 de marzo de 2019.
Se realiza verificación de la muestra observando que no da lugar a respuesta, ya que es una respuesta a petición realizada por la ANT.
Así mismo, se evidencia que en la Información de ingreso" Información Remitente" registran ubicación COLOMBIA / MAGDALENA / PRADO_SEVILLA_ZONA BANANERA cuando la solicitud es generada en la ciudad de Bogotá.
</t>
    </r>
    <r>
      <rPr>
        <b/>
        <sz val="10"/>
        <color rgb="FF000000"/>
        <rFont val="Arial"/>
        <family val="2"/>
      </rPr>
      <t>Expediente asociado 202362004199800004E</t>
    </r>
  </si>
  <si>
    <t>15 Días Hábiles</t>
  </si>
  <si>
    <r>
      <t xml:space="preserve">Información radicada en físico, cumpliendo los tiempos establecidos de la tarea Numero 1 (...) "Recepcionar y radicar la PQRSDF" del procedimiento GEMA-P-002 Versión 4 del 28 de marzo de 2019.
Se realiza verificación de la muestra observando que no da lugar a respuesta, ya que es una comunicación Oficial a la ANT
</t>
    </r>
    <r>
      <rPr>
        <b/>
        <sz val="10"/>
        <color rgb="FF000000"/>
        <rFont val="Arial"/>
        <family val="2"/>
      </rPr>
      <t xml:space="preserve">
Expediente asociado 2023220106998196522E</t>
    </r>
  </si>
  <si>
    <t>Juzgado 02 Pequeñas Causas Competencias Múltiples - Nariño - Pasto</t>
  </si>
  <si>
    <t>10 Días Hábiles</t>
  </si>
  <si>
    <r>
      <t>El correo de la solicitud de información se radico por</t>
    </r>
    <r>
      <rPr>
        <b/>
        <sz val="10"/>
        <color rgb="FF000000"/>
        <rFont val="Arial"/>
        <family val="2"/>
      </rPr>
      <t xml:space="preserve"> juridica.ant@ant.gov.co,</t>
    </r>
    <r>
      <rPr>
        <sz val="10"/>
        <color rgb="FF000000"/>
        <rFont val="Arial"/>
        <family val="2"/>
      </rPr>
      <t xml:space="preserve"> se evidencia que, la radicación de esta petición   se radico el mismo día de la entrada del correo, cumpliendo los tiempos establecidos de la tarea Numero 1 (...) "Recepcionar y radicar la PQRSDF" del procedimiento GEMA-P-002 Versión 4 del 28 de marzo de 2019.
Se realiza verificación de la muestra observando que con radicado N° 20233107854071   de fecha  22 de mayo de 2023  y radicado N.20233108961251   fue proferida respuesta a JUZGADO SEGUNDO DE PEQUEÑAS CAUSAS Y COMPETENCIA MULTIPLE DE PASTO, Acta de Envío y Entrega de Correo  Electrónico  Id mensaje: 49663 con fecha de  entrega el 26 de mayo de 2023 después de haber transcurrido los 10 días dispuestos por la Ley 1755 del 2015 para atender las peticiones.
Se registra radicado    20233107854071    y  Nro. de Planilla 20236200018484 Modalidad CORREO ELECTRONICO CERTIFICADO 4-72 , se logra constatar la entrega de dicha documentación el 26 de mayo de 2023 ,  situación por la cual no se pudo establecer la eficacia y oportunidad de la atención de la petición .
Así mismo, se evidencia que en la Información de ingreso" Información Remitente" registran ubicación COLOMBIA / MAGDALENA / PRADO_SEVILLA_ZONA BANANERA cuando la solicitud es generada en la ciudad de Pasto Nariño
Expediente</t>
    </r>
    <r>
      <rPr>
        <b/>
        <sz val="10"/>
        <color rgb="FF000000"/>
        <rFont val="Arial"/>
        <family val="2"/>
      </rPr>
      <t xml:space="preserve"> </t>
    </r>
    <r>
      <rPr>
        <sz val="10"/>
        <color rgb="FF000000"/>
        <rFont val="Arial"/>
        <family val="2"/>
      </rPr>
      <t>asociado</t>
    </r>
    <r>
      <rPr>
        <b/>
        <sz val="10"/>
        <color rgb="FF000000"/>
        <rFont val="Arial"/>
        <family val="2"/>
      </rPr>
      <t xml:space="preserve"> 202310304199800009E</t>
    </r>
  </si>
  <si>
    <t>Virgilio Pardo Romero</t>
  </si>
  <si>
    <r>
      <t>El correo de la solicitud de información se radico por</t>
    </r>
    <r>
      <rPr>
        <b/>
        <sz val="10"/>
        <color rgb="FF000000"/>
        <rFont val="Arial"/>
        <family val="2"/>
      </rPr>
      <t xml:space="preserve"> info@ant.gov.co</t>
    </r>
    <r>
      <rPr>
        <sz val="10"/>
        <color rgb="FF000000"/>
        <rFont val="Arial"/>
        <family val="2"/>
      </rPr>
      <t xml:space="preserve">  , se evidencia que, la radicación de esta petición entre autoridades no se radico el mismo día de la entrada del correo, si no 1 día después, incumpliendo los tiempos establecidos de la tarea Numero 1 (...) "Recepcionar y radicar la PQRSDF" del procedimiento GEMA-P-002 Versión 4 del 28 de marzo de 2019.
Se realiza verificación de la muestra observando que no ha sido  proferida respuesta al señor Virgilio Pardo Romero , pese a que  ya transcurrieron los mas de 15 días dispuestos por la Ley 1755 del 2015 para atender las peticiones.
Así mismo, se evidencia que en la Información de ingreso" Información Destinatario" registran ubicación COLOMBIA / MAGDALENA / PRADO_SEVILLA_ZONA BANANERA cuando la solicitud es generada en el departamento de Cundinamarca ya que la ubicación real del remitente es Une Cundinamarca.
</t>
    </r>
    <r>
      <rPr>
        <b/>
        <sz val="10"/>
        <color rgb="FF000000"/>
        <rFont val="Arial"/>
        <family val="2"/>
      </rPr>
      <t>No se observa expediente asociado</t>
    </r>
    <r>
      <rPr>
        <sz val="10"/>
        <color rgb="FF000000"/>
        <rFont val="Arial"/>
        <family val="2"/>
      </rPr>
      <t xml:space="preserve"> </t>
    </r>
  </si>
  <si>
    <r>
      <t xml:space="preserve">El correo de la solicitud de información se radico por </t>
    </r>
    <r>
      <rPr>
        <b/>
        <sz val="10"/>
        <color rgb="FF000000"/>
        <rFont val="Arial"/>
        <family val="2"/>
      </rPr>
      <t>atencionalciudadano@ant.gov.co</t>
    </r>
    <r>
      <rPr>
        <sz val="10"/>
        <color rgb="FF000000"/>
        <rFont val="Arial"/>
        <family val="2"/>
      </rPr>
      <t xml:space="preserve">  , se evidencia que, la radicación de esta petición  se realizó  el mismo día de la entrada del correo, cumpliendo los tiempos establecidos de la tarea Numero 1 (...) "Recepcionar y radicar la PQRSDF" del procedimiento GEMA-P-002 Versión 4 del 28 de marzo de 2019.
Se realiza verificación de la muestra observando que aún no hay una respuesta al peticionario pese a que  ya transcurrieron los 15 días dispuestos por la Ley 1755 del 2015 para atender las peticiones.
No se registra constancia de envío de la respuesta, no se logra constatar la entrega de dicha documentación,  situación por la cual no se pudo establecer la eficacia y oportunidad de la atención de la petición .Con corte al 18/07/2023 no se observó vinculación, al radicado de entrada,  con el expediente, ni soportes que evidencien el envío de la respuesta emitida por la Agencia,
Así mismo, se evidencia que en la Información de ingreso" Información Destinatario" registran ubicación COLOMBIA / MAGDALENA / PRADO_SEVILLA_ZONA BANANERA cuando la solicitud es generada en la ciudad de Cimitarra Santander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</si>
</sst>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font>
      <sz val="11"/>
      <color theme="1"/>
      <name val="Calibri"/>
      <family val="2"/>
      <scheme val="minor"/>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Arial"/>
      <family val="2"/>
    </font>
    <font>
      <sz val="10"/>
      <color theme="1"/>
      <name val="Arial"/>
      <family val="2"/>
    </font>
    <font>
      <sz val="11"/>
      <name val="Arial"/>
      <family val="2"/>
    </font>
    <font>
      <b/>
      <sz val="10"/>
      <color rgb="FF000000"/>
      <name val="Noto Serif KR"/>
    </font>
    <font>
      <sz val="10"/>
      <color rgb="FF000000"/>
      <name val="Noto Serif KR"/>
    </font>
    <font>
      <sz val="10"/>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1"/>
      <color theme="10"/>
      <name val="Calibri"/>
      <family val="2"/>
      <scheme val="minor"/>
    </font>
    <font>
      <sz val="9"/>
      <color rgb="FF333333"/>
      <name val="Arial"/>
      <family val="2"/>
    </font>
    <font>
      <b/>
      <sz val="12"/>
      <name val="Arial"/>
      <family val="2"/>
    </font>
    <font>
      <b/>
      <sz val="10"/>
      <name val="Arial"/>
      <family val="2"/>
    </font>
    <font>
      <sz val="10"/>
      <color rgb="FFFF0000"/>
      <name val="Arial"/>
      <family val="2"/>
    </font>
    <font>
      <sz val="10"/>
      <name val="Arial"/>
      <family val="2"/>
    </font>
    <font>
      <sz val="10"/>
      <color rgb="FF000000"/>
      <name val="Arial"/>
      <family val="2"/>
    </font>
    <font>
      <b/>
      <sz val="10"/>
      <color rgb="FF000000"/>
      <name val="Arial"/>
      <family val="2"/>
    </font>
    <font>
      <b/>
      <sz val="10"/>
      <color theme="1"/>
      <name val="Arial"/>
      <family val="2"/>
    </font>
    <font>
      <i/>
      <sz val="10"/>
      <color theme="1"/>
      <name val="Arial"/>
      <family val="2"/>
    </font>
  </fonts>
  <fills count="4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rgb="FF92D050"/>
        <bgColor indexed="64"/>
      </patternFill>
    </fill>
    <fill>
      <patternFill patternType="solid">
        <fgColor rgb="FFFFC000"/>
        <bgColor rgb="FFFF9900"/>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rgb="FF548235"/>
      </patternFill>
    </fill>
    <fill>
      <patternFill patternType="solid">
        <fgColor theme="9" tint="0.39997558519241921"/>
        <bgColor rgb="FF9999FF"/>
      </patternFill>
    </fill>
    <fill>
      <patternFill patternType="solid">
        <fgColor theme="4" tint="0.59999389629810485"/>
        <bgColor rgb="FF666699"/>
      </patternFill>
    </fill>
    <fill>
      <patternFill patternType="solid">
        <fgColor theme="0" tint="-0.14999847407452621"/>
        <bgColor rgb="FF9999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3">
    <xf numFmtId="0" fontId="0"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2" fillId="10" borderId="9" applyNumberFormat="0" applyFont="0" applyAlignment="0" applyProtection="0"/>
    <xf numFmtId="0" fontId="16" fillId="0" borderId="0" applyNumberFormat="0" applyFill="0" applyBorder="0" applyAlignment="0" applyProtection="0"/>
    <xf numFmtId="0" fontId="1" fillId="0" borderId="10" applyNumberFormat="0" applyFill="0" applyAlignment="0" applyProtection="0"/>
    <xf numFmtId="0" fontId="17"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7"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7"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17"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7"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7"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7" fillId="0" borderId="0" applyNumberFormat="0" applyFill="0" applyBorder="0" applyAlignment="0" applyProtection="0"/>
  </cellStyleXfs>
  <cellXfs count="75">
    <xf numFmtId="0" fontId="0" fillId="0" borderId="0" xfId="0"/>
    <xf numFmtId="1" fontId="0" fillId="0" borderId="0" xfId="0" applyNumberFormat="1"/>
    <xf numFmtId="14" fontId="0" fillId="0" borderId="0" xfId="0" applyNumberFormat="1"/>
    <xf numFmtId="0" fontId="0" fillId="0" borderId="1" xfId="0" applyBorder="1"/>
    <xf numFmtId="1" fontId="0" fillId="0" borderId="1" xfId="0" applyNumberFormat="1" applyBorder="1"/>
    <xf numFmtId="0" fontId="0" fillId="35" borderId="0" xfId="0" applyFill="1"/>
    <xf numFmtId="1" fontId="0" fillId="36" borderId="0" xfId="0" applyNumberFormat="1" applyFill="1"/>
    <xf numFmtId="14" fontId="0" fillId="36" borderId="0" xfId="0" applyNumberFormat="1" applyFill="1"/>
    <xf numFmtId="0" fontId="0" fillId="36" borderId="0" xfId="0" applyFill="1"/>
    <xf numFmtId="0" fontId="21" fillId="0" borderId="0" xfId="0" applyFont="1" applyAlignment="1">
      <alignment horizontal="left" vertical="center" wrapText="1" indent="1"/>
    </xf>
    <xf numFmtId="0" fontId="23" fillId="0" borderId="0" xfId="0" applyFont="1"/>
    <xf numFmtId="0" fontId="0" fillId="38" borderId="1" xfId="0" applyFill="1" applyBorder="1"/>
    <xf numFmtId="0" fontId="0" fillId="38" borderId="1" xfId="0" applyFill="1" applyBorder="1" applyAlignment="1">
      <alignment wrapText="1"/>
    </xf>
    <xf numFmtId="0" fontId="25" fillId="0" borderId="1" xfId="0" applyFont="1" applyBorder="1" applyAlignment="1">
      <alignment horizontal="center" vertical="center"/>
    </xf>
    <xf numFmtId="0" fontId="0" fillId="39" borderId="1" xfId="0" applyFill="1" applyBorder="1" applyAlignment="1">
      <alignment horizontal="center" vertical="center" wrapText="1"/>
    </xf>
    <xf numFmtId="0" fontId="0" fillId="3" borderId="1" xfId="0" applyFill="1" applyBorder="1" applyAlignment="1">
      <alignment horizontal="center" vertical="center" wrapText="1"/>
    </xf>
    <xf numFmtId="0" fontId="24" fillId="0" borderId="1" xfId="0" applyFont="1" applyBorder="1" applyAlignment="1">
      <alignment wrapText="1"/>
    </xf>
    <xf numFmtId="1" fontId="0" fillId="3"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wrapText="1"/>
    </xf>
    <xf numFmtId="1" fontId="0" fillId="0" borderId="1" xfId="0" applyNumberFormat="1" applyBorder="1" applyAlignment="1">
      <alignment wrapText="1"/>
    </xf>
    <xf numFmtId="164" fontId="0" fillId="0" borderId="1" xfId="0" applyNumberFormat="1" applyBorder="1" applyAlignment="1">
      <alignment wrapText="1"/>
    </xf>
    <xf numFmtId="0" fontId="24" fillId="2" borderId="1" xfId="0" applyFont="1" applyFill="1" applyBorder="1" applyAlignment="1">
      <alignment wrapText="1"/>
    </xf>
    <xf numFmtId="0" fontId="0" fillId="2" borderId="1" xfId="0" applyFill="1" applyBorder="1" applyAlignment="1">
      <alignment wrapText="1"/>
    </xf>
    <xf numFmtId="49" fontId="0" fillId="0" borderId="1" xfId="0" applyNumberFormat="1" applyBorder="1" applyAlignment="1">
      <alignment horizontal="center" vertical="center" wrapText="1"/>
    </xf>
    <xf numFmtId="14" fontId="24" fillId="2" borderId="1" xfId="0" applyNumberFormat="1" applyFont="1" applyFill="1" applyBorder="1" applyAlignment="1">
      <alignment wrapText="1"/>
    </xf>
    <xf numFmtId="1"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39" borderId="1" xfId="0" applyFill="1" applyBorder="1" applyAlignment="1">
      <alignment wrapText="1"/>
    </xf>
    <xf numFmtId="0" fontId="0" fillId="4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28" fillId="0" borderId="0" xfId="0" applyFont="1" applyAlignment="1">
      <alignment wrapText="1"/>
    </xf>
    <xf numFmtId="0" fontId="18" fillId="0" borderId="1" xfId="0" applyFont="1" applyBorder="1" applyAlignment="1">
      <alignment horizontal="center" vertical="center" wrapText="1"/>
    </xf>
    <xf numFmtId="1" fontId="18"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0" fontId="0" fillId="0" borderId="1" xfId="0" applyBorder="1" applyAlignment="1">
      <alignment horizontal="center" vertical="center"/>
    </xf>
    <xf numFmtId="164" fontId="18" fillId="0" borderId="1" xfId="0" applyNumberFormat="1" applyFont="1" applyBorder="1" applyAlignment="1">
      <alignment horizontal="center" vertical="center"/>
    </xf>
    <xf numFmtId="1" fontId="20"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1" fontId="19"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0" fontId="24" fillId="2" borderId="14" xfId="0" applyFont="1" applyFill="1" applyBorder="1" applyAlignment="1">
      <alignment wrapText="1"/>
    </xf>
    <xf numFmtId="1" fontId="0" fillId="0" borderId="15" xfId="0" applyNumberFormat="1" applyBorder="1" applyAlignment="1">
      <alignment horizontal="center" vertical="center" wrapText="1"/>
    </xf>
    <xf numFmtId="14" fontId="0" fillId="0" borderId="15" xfId="0" applyNumberFormat="1" applyBorder="1" applyAlignment="1">
      <alignment horizontal="center" vertical="center" wrapText="1"/>
    </xf>
    <xf numFmtId="0" fontId="0" fillId="0" borderId="15" xfId="0" applyBorder="1" applyAlignment="1">
      <alignment horizontal="center" vertical="center" wrapText="1"/>
    </xf>
    <xf numFmtId="164" fontId="0" fillId="0" borderId="15" xfId="0" applyNumberFormat="1" applyBorder="1" applyAlignment="1">
      <alignment horizontal="center" vertical="center" wrapText="1"/>
    </xf>
    <xf numFmtId="0" fontId="29" fillId="41" borderId="12" xfId="0" applyFont="1" applyFill="1" applyBorder="1" applyAlignment="1">
      <alignment horizontal="center" vertical="center" wrapText="1"/>
    </xf>
    <xf numFmtId="1" fontId="29" fillId="41" borderId="12" xfId="0" applyNumberFormat="1" applyFont="1" applyFill="1" applyBorder="1" applyAlignment="1">
      <alignment horizontal="center" vertical="center" wrapText="1"/>
    </xf>
    <xf numFmtId="14" fontId="29" fillId="42" borderId="12" xfId="0" applyNumberFormat="1" applyFont="1" applyFill="1" applyBorder="1" applyAlignment="1">
      <alignment horizontal="center" vertical="center" wrapText="1"/>
    </xf>
    <xf numFmtId="49" fontId="29" fillId="41" borderId="12" xfId="0" applyNumberFormat="1" applyFont="1" applyFill="1" applyBorder="1" applyAlignment="1">
      <alignment horizontal="center" vertical="center" wrapText="1"/>
    </xf>
    <xf numFmtId="164" fontId="29" fillId="41" borderId="12" xfId="0" applyNumberFormat="1" applyFont="1" applyFill="1" applyBorder="1" applyAlignment="1">
      <alignment horizontal="center" vertical="center" wrapText="1"/>
    </xf>
    <xf numFmtId="1" fontId="29" fillId="43" borderId="12" xfId="0" applyNumberFormat="1" applyFont="1" applyFill="1" applyBorder="1" applyAlignment="1">
      <alignment horizontal="center" vertical="center" wrapText="1"/>
    </xf>
    <xf numFmtId="1" fontId="29" fillId="44" borderId="11" xfId="0" applyNumberFormat="1" applyFont="1" applyFill="1" applyBorder="1" applyAlignment="1">
      <alignment horizontal="center" vertical="center" wrapText="1"/>
    </xf>
    <xf numFmtId="0" fontId="29" fillId="44" borderId="12" xfId="0" applyFont="1" applyFill="1" applyBorder="1" applyAlignment="1">
      <alignment horizontal="center" vertical="center" wrapText="1"/>
    </xf>
    <xf numFmtId="14" fontId="29" fillId="44" borderId="12" xfId="0" applyNumberFormat="1" applyFont="1" applyFill="1" applyBorder="1" applyAlignment="1">
      <alignment horizontal="center" vertical="center" wrapText="1"/>
    </xf>
    <xf numFmtId="0" fontId="30" fillId="37" borderId="13" xfId="0" applyFont="1" applyFill="1" applyBorder="1" applyAlignment="1">
      <alignment horizontal="left" vertical="center" wrapText="1"/>
    </xf>
    <xf numFmtId="0" fontId="19" fillId="0" borderId="1" xfId="0" applyFont="1" applyBorder="1" applyAlignment="1">
      <alignment horizontal="left" vertical="top" wrapText="1"/>
    </xf>
    <xf numFmtId="0" fontId="19"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1" fontId="19" fillId="0" borderId="1" xfId="0" applyNumberFormat="1" applyFont="1" applyBorder="1" applyAlignment="1">
      <alignment horizontal="left" vertical="center" wrapText="1"/>
    </xf>
    <xf numFmtId="0" fontId="19" fillId="0" borderId="15" xfId="0" applyFont="1" applyBorder="1" applyAlignment="1">
      <alignment horizontal="left" vertical="center" wrapText="1"/>
    </xf>
    <xf numFmtId="0" fontId="33" fillId="0" borderId="1" xfId="42" applyFont="1" applyFill="1" applyBorder="1" applyAlignment="1">
      <alignment horizontal="left" vertical="center" wrapText="1"/>
    </xf>
    <xf numFmtId="0" fontId="19" fillId="0" borderId="1" xfId="0" applyFont="1" applyBorder="1" applyAlignment="1">
      <alignment horizontal="left"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_d/Downloads/BD%20ORFEO%20ENERO%20-%20JUNIO%20Final%20Ajustada%202023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rivado Negativo"/>
      <sheetName val="Muestra"/>
      <sheetName val="Hoja de Verificacion"/>
      <sheetName val="Listas"/>
      <sheetName val="Dias Festivos"/>
      <sheetName val="NIVEL CENTRAL"/>
    </sheetNames>
    <sheetDataSet>
      <sheetData sheetId="0" refreshError="1"/>
      <sheetData sheetId="1" refreshError="1"/>
      <sheetData sheetId="2" refreshError="1">
        <row r="25">
          <cell r="A25">
            <v>20236200778842</v>
          </cell>
        </row>
        <row r="26">
          <cell r="A26">
            <v>20236200005062</v>
          </cell>
        </row>
        <row r="27">
          <cell r="A27">
            <v>20236200559262</v>
          </cell>
        </row>
        <row r="28">
          <cell r="A28">
            <v>20236200305352</v>
          </cell>
        </row>
        <row r="29">
          <cell r="A29">
            <v>20236200458342</v>
          </cell>
        </row>
        <row r="30">
          <cell r="A30">
            <v>20236200148822</v>
          </cell>
        </row>
        <row r="31">
          <cell r="A31">
            <v>20236200550952</v>
          </cell>
        </row>
        <row r="32">
          <cell r="A32">
            <v>20236200495132</v>
          </cell>
        </row>
        <row r="33">
          <cell r="A33">
            <v>20236200465222</v>
          </cell>
        </row>
        <row r="34">
          <cell r="A34">
            <v>20236200534272</v>
          </cell>
        </row>
        <row r="35">
          <cell r="A35">
            <v>20237501001602</v>
          </cell>
        </row>
        <row r="36">
          <cell r="A36">
            <v>20236201144502</v>
          </cell>
        </row>
        <row r="37">
          <cell r="A37">
            <v>20236202288632</v>
          </cell>
        </row>
        <row r="38">
          <cell r="A38">
            <v>20236200307702</v>
          </cell>
        </row>
        <row r="39">
          <cell r="A39">
            <v>20236200839192</v>
          </cell>
        </row>
        <row r="40">
          <cell r="A40">
            <v>20236200498662</v>
          </cell>
        </row>
        <row r="41">
          <cell r="A41">
            <v>20236200800322</v>
          </cell>
        </row>
        <row r="42">
          <cell r="A42">
            <v>20236200982032</v>
          </cell>
        </row>
        <row r="43">
          <cell r="A43">
            <v>20236200363432</v>
          </cell>
        </row>
        <row r="44">
          <cell r="A44">
            <v>20236200277132</v>
          </cell>
        </row>
        <row r="45">
          <cell r="A45">
            <v>20236201109922</v>
          </cell>
        </row>
        <row r="46">
          <cell r="A46">
            <v>20236200965232</v>
          </cell>
        </row>
        <row r="47">
          <cell r="A47">
            <v>20236200132122</v>
          </cell>
        </row>
      </sheetData>
      <sheetData sheetId="3" refreshError="1"/>
      <sheetData sheetId="4" refreshError="1"/>
      <sheetData sheetId="5" refreshError="1">
        <row r="1">
          <cell r="B1">
            <v>44927</v>
          </cell>
        </row>
        <row r="2">
          <cell r="B2">
            <v>44935</v>
          </cell>
        </row>
        <row r="3">
          <cell r="B3">
            <v>45005</v>
          </cell>
        </row>
        <row r="4">
          <cell r="B4">
            <v>45017</v>
          </cell>
        </row>
        <row r="5">
          <cell r="B5">
            <v>45022</v>
          </cell>
        </row>
        <row r="6">
          <cell r="B6">
            <v>45023</v>
          </cell>
        </row>
        <row r="7">
          <cell r="B7">
            <v>45025</v>
          </cell>
        </row>
        <row r="8">
          <cell r="B8">
            <v>45047</v>
          </cell>
        </row>
        <row r="9">
          <cell r="B9">
            <v>45068</v>
          </cell>
        </row>
        <row r="10">
          <cell r="B10">
            <v>45089</v>
          </cell>
        </row>
        <row r="11">
          <cell r="B11">
            <v>45096</v>
          </cell>
        </row>
        <row r="12">
          <cell r="B12">
            <v>45110</v>
          </cell>
        </row>
        <row r="13">
          <cell r="B13">
            <v>45127</v>
          </cell>
        </row>
        <row r="14">
          <cell r="B14">
            <v>45145</v>
          </cell>
        </row>
        <row r="15">
          <cell r="B15">
            <v>45159</v>
          </cell>
        </row>
        <row r="16">
          <cell r="B16">
            <v>45215</v>
          </cell>
        </row>
        <row r="17">
          <cell r="B17">
            <v>45236</v>
          </cell>
        </row>
        <row r="18">
          <cell r="B18">
            <v>45243</v>
          </cell>
        </row>
        <row r="19">
          <cell r="B19">
            <v>45268</v>
          </cell>
        </row>
        <row r="20">
          <cell r="B20">
            <v>45285</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0"/>
  <sheetViews>
    <sheetView zoomScale="70" zoomScaleNormal="70" workbookViewId="0">
      <selection activeCell="D24" sqref="D24"/>
    </sheetView>
  </sheetViews>
  <sheetFormatPr baseColWidth="10" defaultColWidth="11.42578125" defaultRowHeight="15"/>
  <cols>
    <col min="1" max="1" width="21.42578125" bestFit="1" customWidth="1"/>
    <col min="2" max="2" width="16.28515625" bestFit="1" customWidth="1"/>
    <col min="3" max="3" width="21" bestFit="1" customWidth="1"/>
    <col min="4" max="4" width="104.85546875" bestFit="1" customWidth="1"/>
    <col min="5" max="6" width="63.140625" bestFit="1" customWidth="1"/>
    <col min="7" max="7" width="82" bestFit="1" customWidth="1"/>
    <col min="8" max="8" width="20" bestFit="1" customWidth="1"/>
    <col min="9" max="9" width="37.42578125" bestFit="1" customWidth="1"/>
    <col min="10" max="10" width="255.7109375" bestFit="1" customWidth="1"/>
    <col min="11" max="11" width="28.7109375" bestFit="1" customWidth="1"/>
    <col min="12" max="12" width="26.85546875" bestFit="1" customWidth="1"/>
    <col min="13" max="13" width="16.42578125" bestFit="1" customWidth="1"/>
    <col min="14" max="14" width="21.5703125" bestFit="1" customWidth="1"/>
    <col min="15" max="15" width="48.140625" bestFit="1" customWidth="1"/>
    <col min="16" max="16" width="15.85546875" bestFit="1" customWidth="1"/>
    <col min="17" max="17" width="82" bestFit="1" customWidth="1"/>
    <col min="18" max="18" width="55" bestFit="1" customWidth="1"/>
    <col min="19" max="19" width="14.85546875" bestFit="1" customWidth="1"/>
    <col min="20" max="20" width="26.85546875" bestFit="1" customWidth="1"/>
    <col min="21" max="21" width="15.28515625" bestFit="1" customWidth="1"/>
    <col min="22" max="22" width="26.42578125" bestFit="1" customWidth="1"/>
    <col min="23" max="23" width="17.85546875" bestFit="1" customWidth="1"/>
    <col min="24" max="24" width="44.42578125" bestFit="1" customWidth="1"/>
    <col min="25" max="25" width="29.28515625" bestFit="1" customWidth="1"/>
    <col min="26" max="26" width="48.7109375" bestFit="1" customWidth="1"/>
    <col min="27" max="27" width="50" bestFit="1" customWidth="1"/>
    <col min="28" max="28" width="55.42578125" bestFit="1" customWidth="1"/>
    <col min="29" max="29" width="6.28515625" bestFit="1" customWidth="1"/>
    <col min="30" max="30" width="7.42578125" bestFit="1" customWidth="1"/>
    <col min="31" max="31" width="14.85546875" bestFit="1" customWidth="1"/>
    <col min="32" max="32" width="13" bestFit="1" customWidth="1"/>
  </cols>
  <sheetData>
    <row r="1" spans="1:32">
      <c r="A1" s="4" t="s">
        <v>39</v>
      </c>
      <c r="B1" s="3" t="s">
        <v>40</v>
      </c>
      <c r="C1" t="s">
        <v>41</v>
      </c>
      <c r="D1" t="s">
        <v>42</v>
      </c>
      <c r="E1" t="s">
        <v>43</v>
      </c>
      <c r="F1" t="s">
        <v>409</v>
      </c>
      <c r="G1" t="s">
        <v>44</v>
      </c>
      <c r="H1" t="s">
        <v>45</v>
      </c>
      <c r="I1" t="s">
        <v>46</v>
      </c>
      <c r="J1" t="s">
        <v>47</v>
      </c>
      <c r="K1" s="5" t="s">
        <v>9</v>
      </c>
      <c r="L1" t="s">
        <v>48</v>
      </c>
      <c r="M1" t="s">
        <v>49</v>
      </c>
      <c r="N1" t="s">
        <v>50</v>
      </c>
      <c r="O1" s="3" t="s">
        <v>51</v>
      </c>
      <c r="P1" t="s">
        <v>52</v>
      </c>
      <c r="Q1" t="s">
        <v>53</v>
      </c>
      <c r="R1" t="s">
        <v>54</v>
      </c>
      <c r="S1" t="s">
        <v>55</v>
      </c>
      <c r="T1" t="s">
        <v>56</v>
      </c>
      <c r="U1" t="s">
        <v>57</v>
      </c>
      <c r="V1" t="s">
        <v>58</v>
      </c>
      <c r="W1" t="s">
        <v>59</v>
      </c>
      <c r="X1" t="s">
        <v>60</v>
      </c>
      <c r="Y1" t="s">
        <v>61</v>
      </c>
      <c r="Z1" t="s">
        <v>62</v>
      </c>
      <c r="AA1" t="s">
        <v>63</v>
      </c>
      <c r="AB1" t="s">
        <v>64</v>
      </c>
      <c r="AC1" t="s">
        <v>65</v>
      </c>
      <c r="AD1" t="s">
        <v>410</v>
      </c>
      <c r="AE1" t="s">
        <v>411</v>
      </c>
      <c r="AF1" t="s">
        <v>412</v>
      </c>
    </row>
    <row r="2" spans="1:32">
      <c r="A2" s="1">
        <v>20236200523022</v>
      </c>
      <c r="B2" s="2">
        <v>45041</v>
      </c>
      <c r="C2" t="s">
        <v>6</v>
      </c>
      <c r="D2" t="s">
        <v>331</v>
      </c>
      <c r="E2" t="s">
        <v>136</v>
      </c>
      <c r="F2" t="s">
        <v>136</v>
      </c>
      <c r="G2" t="s">
        <v>94</v>
      </c>
      <c r="H2" t="s">
        <v>28</v>
      </c>
      <c r="I2" t="s">
        <v>176</v>
      </c>
      <c r="J2" t="s">
        <v>342</v>
      </c>
      <c r="K2" t="s">
        <v>4</v>
      </c>
      <c r="L2" t="s">
        <v>150</v>
      </c>
      <c r="M2">
        <v>-1</v>
      </c>
      <c r="N2" t="s">
        <v>71</v>
      </c>
      <c r="O2" t="s">
        <v>216</v>
      </c>
      <c r="P2">
        <v>1</v>
      </c>
      <c r="Q2" t="s">
        <v>12</v>
      </c>
      <c r="U2" t="s">
        <v>27</v>
      </c>
      <c r="W2" t="s">
        <v>72</v>
      </c>
      <c r="Y2">
        <v>2</v>
      </c>
      <c r="Z2" t="s">
        <v>69</v>
      </c>
      <c r="AA2" t="s">
        <v>254</v>
      </c>
      <c r="AB2" t="s">
        <v>221</v>
      </c>
      <c r="AC2" s="1">
        <v>2023</v>
      </c>
      <c r="AD2">
        <v>37375</v>
      </c>
      <c r="AE2">
        <v>2.728127881934661E-5</v>
      </c>
      <c r="AF2" t="s">
        <v>413</v>
      </c>
    </row>
    <row r="3" spans="1:32">
      <c r="A3" s="1">
        <v>20236200785312</v>
      </c>
      <c r="B3" s="2">
        <v>45051</v>
      </c>
      <c r="C3" t="s">
        <v>8</v>
      </c>
      <c r="D3" t="s">
        <v>262</v>
      </c>
      <c r="H3" t="s">
        <v>33</v>
      </c>
      <c r="I3" t="s">
        <v>66</v>
      </c>
      <c r="J3" t="s">
        <v>354</v>
      </c>
      <c r="K3" t="s">
        <v>2</v>
      </c>
      <c r="N3" t="s">
        <v>67</v>
      </c>
      <c r="O3" t="s">
        <v>80</v>
      </c>
      <c r="P3">
        <v>1</v>
      </c>
      <c r="Q3" t="s">
        <v>13</v>
      </c>
      <c r="S3">
        <v>20233107779301</v>
      </c>
      <c r="T3" t="s">
        <v>160</v>
      </c>
      <c r="U3" t="s">
        <v>25</v>
      </c>
      <c r="V3" t="s">
        <v>355</v>
      </c>
      <c r="X3" t="s">
        <v>74</v>
      </c>
      <c r="Y3">
        <v>5</v>
      </c>
      <c r="Z3" t="s">
        <v>69</v>
      </c>
      <c r="AA3" t="s">
        <v>70</v>
      </c>
      <c r="AB3" t="s">
        <v>70</v>
      </c>
      <c r="AC3" s="1">
        <v>2023</v>
      </c>
      <c r="AD3">
        <v>41013</v>
      </c>
      <c r="AE3">
        <v>5.8670666943316796E-5</v>
      </c>
      <c r="AF3" t="s">
        <v>413</v>
      </c>
    </row>
    <row r="4" spans="1:32">
      <c r="A4" s="1">
        <v>20236200067682</v>
      </c>
      <c r="B4" s="2">
        <v>44952</v>
      </c>
      <c r="C4" t="s">
        <v>8</v>
      </c>
      <c r="D4" t="s">
        <v>255</v>
      </c>
      <c r="H4" t="s">
        <v>33</v>
      </c>
      <c r="I4" t="s">
        <v>66</v>
      </c>
      <c r="J4" t="s">
        <v>263</v>
      </c>
      <c r="K4" t="s">
        <v>0</v>
      </c>
      <c r="L4" t="s">
        <v>98</v>
      </c>
      <c r="M4">
        <v>-5</v>
      </c>
      <c r="N4" t="s">
        <v>67</v>
      </c>
      <c r="O4" t="s">
        <v>75</v>
      </c>
      <c r="P4">
        <v>1</v>
      </c>
      <c r="Q4" t="s">
        <v>17</v>
      </c>
      <c r="R4" t="s">
        <v>76</v>
      </c>
      <c r="S4">
        <v>20231040050353</v>
      </c>
      <c r="T4" t="s">
        <v>96</v>
      </c>
      <c r="U4" t="s">
        <v>25</v>
      </c>
      <c r="W4" t="s">
        <v>72</v>
      </c>
      <c r="Y4">
        <v>8</v>
      </c>
      <c r="Z4" t="s">
        <v>69</v>
      </c>
      <c r="AA4" t="s">
        <v>70</v>
      </c>
      <c r="AB4" t="s">
        <v>70</v>
      </c>
      <c r="AC4" s="1">
        <v>2023</v>
      </c>
      <c r="AD4">
        <v>6800</v>
      </c>
      <c r="AE4">
        <v>6.757964972126107E-5</v>
      </c>
      <c r="AF4" t="s">
        <v>413</v>
      </c>
    </row>
    <row r="5" spans="1:32">
      <c r="A5" s="1">
        <v>20236200842682</v>
      </c>
      <c r="B5" s="2">
        <v>45061</v>
      </c>
      <c r="C5" t="s">
        <v>8</v>
      </c>
      <c r="D5" t="s">
        <v>367</v>
      </c>
      <c r="H5" t="s">
        <v>33</v>
      </c>
      <c r="I5" t="s">
        <v>66</v>
      </c>
      <c r="J5" t="s">
        <v>368</v>
      </c>
      <c r="K5" t="s">
        <v>0</v>
      </c>
      <c r="L5" t="s">
        <v>153</v>
      </c>
      <c r="M5">
        <v>14</v>
      </c>
      <c r="N5" t="s">
        <v>67</v>
      </c>
      <c r="O5" t="s">
        <v>239</v>
      </c>
      <c r="P5">
        <v>1</v>
      </c>
      <c r="Q5" t="s">
        <v>21</v>
      </c>
      <c r="S5">
        <v>20236107858611</v>
      </c>
      <c r="T5" t="s">
        <v>151</v>
      </c>
      <c r="U5" t="s">
        <v>25</v>
      </c>
      <c r="V5" t="s">
        <v>369</v>
      </c>
      <c r="X5" t="s">
        <v>74</v>
      </c>
      <c r="Y5">
        <v>2</v>
      </c>
      <c r="Z5" t="s">
        <v>69</v>
      </c>
      <c r="AA5" t="s">
        <v>70</v>
      </c>
      <c r="AB5" t="s">
        <v>70</v>
      </c>
      <c r="AC5" s="1">
        <v>2023</v>
      </c>
      <c r="AD5">
        <v>44410</v>
      </c>
      <c r="AE5">
        <v>6.9395061729871088E-5</v>
      </c>
      <c r="AF5" t="s">
        <v>413</v>
      </c>
    </row>
    <row r="6" spans="1:32">
      <c r="A6" s="1">
        <v>20236200442772</v>
      </c>
      <c r="B6" s="2">
        <v>45028</v>
      </c>
      <c r="C6" t="s">
        <v>7</v>
      </c>
      <c r="D6" t="s">
        <v>328</v>
      </c>
      <c r="E6" t="s">
        <v>189</v>
      </c>
      <c r="F6" t="s">
        <v>189</v>
      </c>
      <c r="G6" t="s">
        <v>196</v>
      </c>
      <c r="H6" t="s">
        <v>30</v>
      </c>
      <c r="I6" t="s">
        <v>95</v>
      </c>
      <c r="J6" t="s">
        <v>329</v>
      </c>
      <c r="K6" t="s">
        <v>1</v>
      </c>
      <c r="L6" t="s">
        <v>154</v>
      </c>
      <c r="M6">
        <v>9</v>
      </c>
      <c r="N6" t="s">
        <v>67</v>
      </c>
      <c r="O6" t="s">
        <v>215</v>
      </c>
      <c r="P6">
        <v>1</v>
      </c>
      <c r="Q6" t="s">
        <v>13</v>
      </c>
      <c r="S6">
        <v>20233106898891</v>
      </c>
      <c r="T6" t="s">
        <v>145</v>
      </c>
      <c r="U6" t="s">
        <v>25</v>
      </c>
      <c r="V6" t="s">
        <v>330</v>
      </c>
      <c r="X6" t="s">
        <v>74</v>
      </c>
      <c r="Y6">
        <v>7</v>
      </c>
      <c r="Z6" t="s">
        <v>69</v>
      </c>
      <c r="AA6" t="s">
        <v>70</v>
      </c>
      <c r="AB6" t="s">
        <v>70</v>
      </c>
      <c r="AC6" s="1">
        <v>2023</v>
      </c>
      <c r="AD6">
        <v>31647</v>
      </c>
      <c r="AE6">
        <v>1.2228736744412938E-4</v>
      </c>
      <c r="AF6" t="s">
        <v>413</v>
      </c>
    </row>
    <row r="7" spans="1:32">
      <c r="A7" s="1">
        <v>20236200537642</v>
      </c>
      <c r="B7" s="2">
        <v>45043</v>
      </c>
      <c r="C7" t="s">
        <v>6</v>
      </c>
      <c r="D7" t="s">
        <v>331</v>
      </c>
      <c r="E7" t="s">
        <v>136</v>
      </c>
      <c r="F7" t="s">
        <v>136</v>
      </c>
      <c r="G7" t="s">
        <v>94</v>
      </c>
      <c r="H7" t="s">
        <v>28</v>
      </c>
      <c r="I7" t="s">
        <v>176</v>
      </c>
      <c r="J7" t="s">
        <v>346</v>
      </c>
      <c r="K7" t="s">
        <v>4</v>
      </c>
      <c r="L7" t="s">
        <v>160</v>
      </c>
      <c r="M7">
        <v>-9</v>
      </c>
      <c r="N7" t="s">
        <v>67</v>
      </c>
      <c r="O7" t="s">
        <v>190</v>
      </c>
      <c r="P7">
        <v>1</v>
      </c>
      <c r="Q7" t="s">
        <v>12</v>
      </c>
      <c r="S7">
        <v>20232208035451</v>
      </c>
      <c r="T7" t="s">
        <v>103</v>
      </c>
      <c r="U7" t="s">
        <v>25</v>
      </c>
      <c r="V7" t="s">
        <v>343</v>
      </c>
      <c r="X7" t="s">
        <v>74</v>
      </c>
      <c r="Y7">
        <v>4</v>
      </c>
      <c r="Z7" t="s">
        <v>69</v>
      </c>
      <c r="AA7" t="s">
        <v>233</v>
      </c>
      <c r="AB7" t="s">
        <v>191</v>
      </c>
      <c r="AC7" s="1">
        <v>2023</v>
      </c>
      <c r="AD7">
        <v>38296</v>
      </c>
      <c r="AE7">
        <v>1.268557015476901E-4</v>
      </c>
      <c r="AF7" t="s">
        <v>413</v>
      </c>
    </row>
    <row r="8" spans="1:32">
      <c r="A8" s="1">
        <v>20236200303712</v>
      </c>
      <c r="B8" s="2">
        <v>44998</v>
      </c>
      <c r="C8" t="s">
        <v>8</v>
      </c>
      <c r="D8" t="s">
        <v>309</v>
      </c>
      <c r="H8" t="s">
        <v>33</v>
      </c>
      <c r="I8" t="s">
        <v>66</v>
      </c>
      <c r="J8" t="s">
        <v>310</v>
      </c>
      <c r="K8" t="s">
        <v>0</v>
      </c>
      <c r="L8" t="s">
        <v>113</v>
      </c>
      <c r="M8">
        <v>15</v>
      </c>
      <c r="N8" t="s">
        <v>71</v>
      </c>
      <c r="O8" t="s">
        <v>235</v>
      </c>
      <c r="P8">
        <v>1</v>
      </c>
      <c r="Q8" t="s">
        <v>14</v>
      </c>
      <c r="R8" t="s">
        <v>218</v>
      </c>
      <c r="U8" t="s">
        <v>27</v>
      </c>
      <c r="W8" t="s">
        <v>72</v>
      </c>
      <c r="Y8">
        <v>2</v>
      </c>
      <c r="Z8" t="s">
        <v>69</v>
      </c>
      <c r="AA8" t="s">
        <v>70</v>
      </c>
      <c r="AB8" t="s">
        <v>70</v>
      </c>
      <c r="AC8" s="1">
        <v>2023</v>
      </c>
      <c r="AD8">
        <v>22789</v>
      </c>
      <c r="AE8">
        <v>1.3093899697103062E-4</v>
      </c>
      <c r="AF8" t="s">
        <v>413</v>
      </c>
    </row>
    <row r="9" spans="1:32">
      <c r="A9" s="1">
        <v>20236200320032</v>
      </c>
      <c r="B9" s="2">
        <v>45000</v>
      </c>
      <c r="C9" t="s">
        <v>8</v>
      </c>
      <c r="D9" t="s">
        <v>77</v>
      </c>
      <c r="H9" t="s">
        <v>33</v>
      </c>
      <c r="I9" t="s">
        <v>66</v>
      </c>
      <c r="J9" t="s">
        <v>314</v>
      </c>
      <c r="K9" t="s">
        <v>0</v>
      </c>
      <c r="L9" t="s">
        <v>134</v>
      </c>
      <c r="M9">
        <v>-40</v>
      </c>
      <c r="N9" t="s">
        <v>67</v>
      </c>
      <c r="O9" t="s">
        <v>192</v>
      </c>
      <c r="P9">
        <v>1</v>
      </c>
      <c r="Q9" t="s">
        <v>12</v>
      </c>
      <c r="S9">
        <v>20232208715561</v>
      </c>
      <c r="T9" t="s">
        <v>131</v>
      </c>
      <c r="U9" t="s">
        <v>27</v>
      </c>
      <c r="W9" t="s">
        <v>72</v>
      </c>
      <c r="Y9">
        <v>4</v>
      </c>
      <c r="Z9" t="s">
        <v>69</v>
      </c>
      <c r="AA9" t="s">
        <v>70</v>
      </c>
      <c r="AB9" t="s">
        <v>70</v>
      </c>
      <c r="AC9" s="1">
        <v>2023</v>
      </c>
      <c r="AD9">
        <v>23787</v>
      </c>
      <c r="AE9">
        <v>1.6029560627972561E-4</v>
      </c>
      <c r="AF9" t="s">
        <v>413</v>
      </c>
    </row>
    <row r="10" spans="1:32">
      <c r="A10" s="1">
        <v>20236200116022</v>
      </c>
      <c r="B10" s="2">
        <v>44964</v>
      </c>
      <c r="C10" t="s">
        <v>8</v>
      </c>
      <c r="D10" t="s">
        <v>273</v>
      </c>
      <c r="H10" t="s">
        <v>33</v>
      </c>
      <c r="I10" t="s">
        <v>66</v>
      </c>
      <c r="J10" t="s">
        <v>274</v>
      </c>
      <c r="K10" t="s">
        <v>2</v>
      </c>
      <c r="L10" t="s">
        <v>102</v>
      </c>
      <c r="M10">
        <v>-9</v>
      </c>
      <c r="N10" t="s">
        <v>71</v>
      </c>
      <c r="O10" t="s">
        <v>275</v>
      </c>
      <c r="P10">
        <v>1</v>
      </c>
      <c r="Q10" t="s">
        <v>11</v>
      </c>
      <c r="U10" t="s">
        <v>27</v>
      </c>
      <c r="W10" t="s">
        <v>72</v>
      </c>
      <c r="Y10">
        <v>4</v>
      </c>
      <c r="Z10" t="s">
        <v>69</v>
      </c>
      <c r="AA10" t="s">
        <v>70</v>
      </c>
      <c r="AB10" t="s">
        <v>70</v>
      </c>
      <c r="AC10" s="1">
        <v>2023</v>
      </c>
      <c r="AD10">
        <v>9647</v>
      </c>
      <c r="AE10">
        <v>1.6150440372586505E-4</v>
      </c>
      <c r="AF10" t="s">
        <v>413</v>
      </c>
    </row>
    <row r="11" spans="1:32">
      <c r="A11" s="1">
        <v>20236201196532</v>
      </c>
      <c r="B11" s="2">
        <v>45083</v>
      </c>
      <c r="C11" t="s">
        <v>8</v>
      </c>
      <c r="D11" t="s">
        <v>383</v>
      </c>
      <c r="H11" t="s">
        <v>33</v>
      </c>
      <c r="I11" t="s">
        <v>66</v>
      </c>
      <c r="J11" t="s">
        <v>384</v>
      </c>
      <c r="K11" t="s">
        <v>0</v>
      </c>
      <c r="L11" t="s">
        <v>119</v>
      </c>
      <c r="M11">
        <v>-1</v>
      </c>
      <c r="N11" t="s">
        <v>67</v>
      </c>
      <c r="O11" t="s">
        <v>75</v>
      </c>
      <c r="P11">
        <v>1</v>
      </c>
      <c r="Q11" t="s">
        <v>17</v>
      </c>
      <c r="R11" t="s">
        <v>76</v>
      </c>
      <c r="U11" t="s">
        <v>26</v>
      </c>
      <c r="W11" t="s">
        <v>72</v>
      </c>
      <c r="Y11">
        <v>6</v>
      </c>
      <c r="Z11" t="s">
        <v>69</v>
      </c>
      <c r="AA11" t="s">
        <v>70</v>
      </c>
      <c r="AB11" t="s">
        <v>70</v>
      </c>
      <c r="AC11" s="1">
        <v>2023</v>
      </c>
      <c r="AD11">
        <v>52811</v>
      </c>
      <c r="AE11">
        <v>1.7520000991266826E-4</v>
      </c>
      <c r="AF11" t="s">
        <v>413</v>
      </c>
    </row>
    <row r="12" spans="1:32">
      <c r="A12" s="1">
        <v>20236200421432</v>
      </c>
      <c r="B12" s="2">
        <v>45021</v>
      </c>
      <c r="C12" t="s">
        <v>7</v>
      </c>
      <c r="D12" t="s">
        <v>323</v>
      </c>
      <c r="E12" t="s">
        <v>136</v>
      </c>
      <c r="F12" t="s">
        <v>136</v>
      </c>
      <c r="G12" t="s">
        <v>196</v>
      </c>
      <c r="H12" t="s">
        <v>36</v>
      </c>
      <c r="I12" t="s">
        <v>174</v>
      </c>
      <c r="J12" t="e">
        <v>#NAME?</v>
      </c>
      <c r="K12" t="s">
        <v>0</v>
      </c>
      <c r="L12" t="s">
        <v>146</v>
      </c>
      <c r="M12">
        <v>-17</v>
      </c>
      <c r="N12" t="s">
        <v>67</v>
      </c>
      <c r="O12" t="s">
        <v>85</v>
      </c>
      <c r="P12">
        <v>1</v>
      </c>
      <c r="Q12" t="s">
        <v>22</v>
      </c>
      <c r="R12" t="s">
        <v>86</v>
      </c>
      <c r="S12">
        <v>20236208144821</v>
      </c>
      <c r="T12" t="s">
        <v>97</v>
      </c>
      <c r="U12" t="s">
        <v>25</v>
      </c>
      <c r="V12" t="s">
        <v>324</v>
      </c>
      <c r="X12" t="s">
        <v>74</v>
      </c>
      <c r="Y12">
        <v>6</v>
      </c>
      <c r="Z12" t="s">
        <v>69</v>
      </c>
      <c r="AA12" t="s">
        <v>70</v>
      </c>
      <c r="AB12" t="s">
        <v>70</v>
      </c>
      <c r="AC12" s="1">
        <v>2023</v>
      </c>
      <c r="AD12">
        <v>30348</v>
      </c>
      <c r="AE12">
        <v>2.2357672734107936E-4</v>
      </c>
      <c r="AF12" t="s">
        <v>413</v>
      </c>
    </row>
    <row r="13" spans="1:32">
      <c r="A13" s="1">
        <v>20236200086332</v>
      </c>
      <c r="B13" s="2">
        <v>44957</v>
      </c>
      <c r="C13" t="s">
        <v>8</v>
      </c>
      <c r="D13" t="s">
        <v>265</v>
      </c>
      <c r="H13" t="s">
        <v>33</v>
      </c>
      <c r="I13" t="s">
        <v>66</v>
      </c>
      <c r="J13" t="s">
        <v>266</v>
      </c>
      <c r="K13" t="s">
        <v>0</v>
      </c>
      <c r="L13" t="s">
        <v>102</v>
      </c>
      <c r="M13">
        <v>7</v>
      </c>
      <c r="N13" t="s">
        <v>67</v>
      </c>
      <c r="O13" t="s">
        <v>234</v>
      </c>
      <c r="P13">
        <v>1</v>
      </c>
      <c r="Q13" t="s">
        <v>19</v>
      </c>
      <c r="R13" t="s">
        <v>111</v>
      </c>
      <c r="S13">
        <v>20235000075621</v>
      </c>
      <c r="T13" t="s">
        <v>79</v>
      </c>
      <c r="U13" t="s">
        <v>25</v>
      </c>
      <c r="V13" t="s">
        <v>267</v>
      </c>
      <c r="X13" t="s">
        <v>74</v>
      </c>
      <c r="Y13">
        <v>5</v>
      </c>
      <c r="Z13" t="s">
        <v>69</v>
      </c>
      <c r="AA13" t="s">
        <v>70</v>
      </c>
      <c r="AB13" t="s">
        <v>70</v>
      </c>
      <c r="AC13" s="1">
        <v>2023</v>
      </c>
      <c r="AD13">
        <v>7758</v>
      </c>
      <c r="AE13">
        <v>2.312853647939983E-4</v>
      </c>
      <c r="AF13" t="s">
        <v>413</v>
      </c>
    </row>
    <row r="14" spans="1:32">
      <c r="A14" s="1">
        <v>20236200509222</v>
      </c>
      <c r="B14" s="2">
        <v>45040</v>
      </c>
      <c r="C14" t="s">
        <v>6</v>
      </c>
      <c r="D14" t="s">
        <v>331</v>
      </c>
      <c r="E14" t="s">
        <v>136</v>
      </c>
      <c r="F14" t="s">
        <v>136</v>
      </c>
      <c r="G14" t="s">
        <v>94</v>
      </c>
      <c r="H14" t="s">
        <v>28</v>
      </c>
      <c r="I14" t="s">
        <v>176</v>
      </c>
      <c r="J14" t="s">
        <v>340</v>
      </c>
      <c r="K14" t="s">
        <v>4</v>
      </c>
      <c r="L14" t="s">
        <v>158</v>
      </c>
      <c r="M14">
        <v>3</v>
      </c>
      <c r="N14" t="s">
        <v>67</v>
      </c>
      <c r="O14" t="s">
        <v>190</v>
      </c>
      <c r="P14">
        <v>1</v>
      </c>
      <c r="Q14" t="s">
        <v>12</v>
      </c>
      <c r="S14">
        <v>20232207775551</v>
      </c>
      <c r="T14" t="s">
        <v>158</v>
      </c>
      <c r="U14" t="s">
        <v>25</v>
      </c>
      <c r="V14" t="s">
        <v>341</v>
      </c>
      <c r="X14" t="s">
        <v>74</v>
      </c>
      <c r="Y14">
        <v>3</v>
      </c>
      <c r="Z14" t="s">
        <v>69</v>
      </c>
      <c r="AA14" t="s">
        <v>254</v>
      </c>
      <c r="AB14" t="s">
        <v>221</v>
      </c>
      <c r="AC14" s="1">
        <v>2023</v>
      </c>
      <c r="AD14">
        <v>36330</v>
      </c>
      <c r="AE14">
        <v>2.3745822261089788E-4</v>
      </c>
      <c r="AF14" t="s">
        <v>413</v>
      </c>
    </row>
    <row r="15" spans="1:32">
      <c r="A15" s="1">
        <v>20237500986922</v>
      </c>
      <c r="B15" s="2">
        <v>45069</v>
      </c>
      <c r="C15" t="s">
        <v>5</v>
      </c>
      <c r="D15" t="s">
        <v>399</v>
      </c>
      <c r="E15" t="s">
        <v>189</v>
      </c>
      <c r="F15" t="s">
        <v>189</v>
      </c>
      <c r="G15" t="s">
        <v>211</v>
      </c>
      <c r="H15" t="s">
        <v>35</v>
      </c>
      <c r="I15" t="s">
        <v>179</v>
      </c>
      <c r="J15" t="s">
        <v>400</v>
      </c>
      <c r="K15" t="s">
        <v>0</v>
      </c>
      <c r="L15" t="s">
        <v>108</v>
      </c>
      <c r="M15">
        <v>9</v>
      </c>
      <c r="N15" t="s">
        <v>67</v>
      </c>
      <c r="O15" t="s">
        <v>204</v>
      </c>
      <c r="P15">
        <v>1</v>
      </c>
      <c r="Q15" t="s">
        <v>18</v>
      </c>
      <c r="S15">
        <v>20234308155201</v>
      </c>
      <c r="T15" t="s">
        <v>153</v>
      </c>
      <c r="U15" t="s">
        <v>25</v>
      </c>
      <c r="V15" t="s">
        <v>401</v>
      </c>
      <c r="W15" t="s">
        <v>402</v>
      </c>
      <c r="X15" t="s">
        <v>195</v>
      </c>
      <c r="Y15">
        <v>4</v>
      </c>
      <c r="Z15" t="s">
        <v>398</v>
      </c>
      <c r="AA15" t="s">
        <v>247</v>
      </c>
      <c r="AB15" t="s">
        <v>188</v>
      </c>
      <c r="AC15" s="1">
        <v>2023</v>
      </c>
      <c r="AD15">
        <v>63272</v>
      </c>
      <c r="AE15">
        <v>2.9025110983726954E-4</v>
      </c>
      <c r="AF15" t="s">
        <v>413</v>
      </c>
    </row>
    <row r="16" spans="1:32">
      <c r="A16" s="1">
        <v>20236002184232</v>
      </c>
      <c r="B16" s="2">
        <v>45099</v>
      </c>
      <c r="C16" t="s">
        <v>5</v>
      </c>
      <c r="D16" t="s">
        <v>230</v>
      </c>
      <c r="E16" t="s">
        <v>136</v>
      </c>
      <c r="F16" t="s">
        <v>136</v>
      </c>
      <c r="G16" t="s">
        <v>94</v>
      </c>
      <c r="H16" t="s">
        <v>29</v>
      </c>
      <c r="I16" t="s">
        <v>137</v>
      </c>
      <c r="J16" t="s">
        <v>231</v>
      </c>
      <c r="K16" t="s">
        <v>0</v>
      </c>
      <c r="L16" t="s">
        <v>229</v>
      </c>
      <c r="M16">
        <v>11</v>
      </c>
      <c r="N16" t="s">
        <v>67</v>
      </c>
      <c r="O16" t="s">
        <v>185</v>
      </c>
      <c r="P16">
        <v>1</v>
      </c>
      <c r="Q16" t="s">
        <v>12</v>
      </c>
      <c r="S16">
        <v>20232208854851</v>
      </c>
      <c r="T16" t="s">
        <v>119</v>
      </c>
      <c r="U16" t="s">
        <v>27</v>
      </c>
      <c r="W16" t="s">
        <v>72</v>
      </c>
      <c r="Y16">
        <v>4</v>
      </c>
      <c r="Z16" t="s">
        <v>186</v>
      </c>
      <c r="AA16" t="s">
        <v>187</v>
      </c>
      <c r="AB16" t="s">
        <v>188</v>
      </c>
      <c r="AC16" s="1">
        <v>2023</v>
      </c>
      <c r="AD16">
        <v>2808</v>
      </c>
      <c r="AE16">
        <v>3.1326561222266847E-4</v>
      </c>
      <c r="AF16" t="s">
        <v>413</v>
      </c>
    </row>
    <row r="17" spans="1:32">
      <c r="A17" s="1">
        <v>20236200303302</v>
      </c>
      <c r="B17" s="2">
        <v>44998</v>
      </c>
      <c r="C17" t="s">
        <v>8</v>
      </c>
      <c r="D17" t="s">
        <v>307</v>
      </c>
      <c r="H17" t="s">
        <v>33</v>
      </c>
      <c r="I17" t="s">
        <v>66</v>
      </c>
      <c r="J17" t="s">
        <v>308</v>
      </c>
      <c r="K17" t="s">
        <v>0</v>
      </c>
      <c r="L17" t="s">
        <v>139</v>
      </c>
      <c r="M17">
        <v>-49</v>
      </c>
      <c r="N17" t="s">
        <v>67</v>
      </c>
      <c r="O17" t="s">
        <v>75</v>
      </c>
      <c r="P17">
        <v>1</v>
      </c>
      <c r="Q17" t="s">
        <v>17</v>
      </c>
      <c r="R17" t="s">
        <v>76</v>
      </c>
      <c r="U17" t="s">
        <v>26</v>
      </c>
      <c r="W17" t="s">
        <v>72</v>
      </c>
      <c r="Y17">
        <v>4</v>
      </c>
      <c r="Z17" t="s">
        <v>69</v>
      </c>
      <c r="AA17" t="s">
        <v>70</v>
      </c>
      <c r="AB17" t="s">
        <v>70</v>
      </c>
      <c r="AC17" s="1">
        <v>2023</v>
      </c>
      <c r="AD17">
        <v>22760</v>
      </c>
      <c r="AE17">
        <v>3.2242777293656211E-4</v>
      </c>
      <c r="AF17" t="s">
        <v>413</v>
      </c>
    </row>
    <row r="18" spans="1:32">
      <c r="A18" s="1">
        <v>20236200396042</v>
      </c>
      <c r="B18" s="2">
        <v>45015</v>
      </c>
      <c r="C18" t="s">
        <v>5</v>
      </c>
      <c r="D18" t="s">
        <v>129</v>
      </c>
      <c r="E18" t="s">
        <v>136</v>
      </c>
      <c r="F18" t="s">
        <v>136</v>
      </c>
      <c r="G18" t="s">
        <v>94</v>
      </c>
      <c r="H18" t="s">
        <v>30</v>
      </c>
      <c r="I18" t="s">
        <v>95</v>
      </c>
      <c r="J18" t="s">
        <v>321</v>
      </c>
      <c r="K18" t="s">
        <v>2</v>
      </c>
      <c r="L18" t="s">
        <v>127</v>
      </c>
      <c r="M18">
        <v>6</v>
      </c>
      <c r="N18" t="s">
        <v>67</v>
      </c>
      <c r="O18" t="s">
        <v>215</v>
      </c>
      <c r="P18">
        <v>1</v>
      </c>
      <c r="Q18" t="s">
        <v>13</v>
      </c>
      <c r="S18">
        <v>20233105003401</v>
      </c>
      <c r="T18" t="s">
        <v>124</v>
      </c>
      <c r="U18" t="s">
        <v>25</v>
      </c>
      <c r="V18" t="s">
        <v>322</v>
      </c>
      <c r="X18" t="s">
        <v>74</v>
      </c>
      <c r="Y18">
        <v>5</v>
      </c>
      <c r="Z18" t="s">
        <v>69</v>
      </c>
      <c r="AA18" t="s">
        <v>233</v>
      </c>
      <c r="AB18" t="s">
        <v>200</v>
      </c>
      <c r="AC18" s="1">
        <v>2023</v>
      </c>
      <c r="AD18">
        <v>28722</v>
      </c>
      <c r="AE18">
        <v>3.3750467170312604E-4</v>
      </c>
      <c r="AF18" t="s">
        <v>413</v>
      </c>
    </row>
    <row r="19" spans="1:32">
      <c r="A19" s="1">
        <v>20236202264222</v>
      </c>
      <c r="B19" s="2">
        <v>45104</v>
      </c>
      <c r="C19" t="s">
        <v>8</v>
      </c>
      <c r="D19" t="s">
        <v>306</v>
      </c>
      <c r="H19" t="s">
        <v>33</v>
      </c>
      <c r="I19" t="s">
        <v>66</v>
      </c>
      <c r="J19" t="s">
        <v>388</v>
      </c>
      <c r="K19" t="s">
        <v>0</v>
      </c>
      <c r="L19" t="s">
        <v>170</v>
      </c>
      <c r="M19">
        <v>12</v>
      </c>
      <c r="N19" t="s">
        <v>67</v>
      </c>
      <c r="O19" t="s">
        <v>387</v>
      </c>
      <c r="P19">
        <v>1</v>
      </c>
      <c r="Q19" t="s">
        <v>19</v>
      </c>
      <c r="R19" t="s">
        <v>252</v>
      </c>
      <c r="U19" t="s">
        <v>26</v>
      </c>
      <c r="W19" t="s">
        <v>72</v>
      </c>
      <c r="Y19">
        <v>4</v>
      </c>
      <c r="Z19" t="s">
        <v>69</v>
      </c>
      <c r="AA19" t="s">
        <v>70</v>
      </c>
      <c r="AB19" t="s">
        <v>70</v>
      </c>
      <c r="AC19" s="1">
        <v>2023</v>
      </c>
      <c r="AD19">
        <v>60460</v>
      </c>
      <c r="AE19">
        <v>3.5808462190578538E-4</v>
      </c>
      <c r="AF19" t="s">
        <v>413</v>
      </c>
    </row>
    <row r="20" spans="1:32">
      <c r="A20" s="1">
        <v>20236200439462</v>
      </c>
      <c r="B20" s="2">
        <v>45027</v>
      </c>
      <c r="C20" t="s">
        <v>8</v>
      </c>
      <c r="D20" t="s">
        <v>326</v>
      </c>
      <c r="H20" t="s">
        <v>33</v>
      </c>
      <c r="I20" t="s">
        <v>66</v>
      </c>
      <c r="J20" t="s">
        <v>327</v>
      </c>
      <c r="K20" t="s">
        <v>0</v>
      </c>
      <c r="L20" t="s">
        <v>156</v>
      </c>
      <c r="M20">
        <v>-16</v>
      </c>
      <c r="N20" t="s">
        <v>67</v>
      </c>
      <c r="O20" t="s">
        <v>185</v>
      </c>
      <c r="P20">
        <v>1</v>
      </c>
      <c r="Q20" t="s">
        <v>12</v>
      </c>
      <c r="S20">
        <v>20232208139751</v>
      </c>
      <c r="T20" t="s">
        <v>114</v>
      </c>
      <c r="U20" t="s">
        <v>27</v>
      </c>
      <c r="W20" t="s">
        <v>72</v>
      </c>
      <c r="Y20">
        <v>5</v>
      </c>
      <c r="Z20" t="s">
        <v>69</v>
      </c>
      <c r="AA20" t="s">
        <v>70</v>
      </c>
      <c r="AB20" t="s">
        <v>70</v>
      </c>
      <c r="AC20" s="1">
        <v>2023</v>
      </c>
      <c r="AD20">
        <v>31436</v>
      </c>
      <c r="AE20">
        <v>4.1888066323514384E-4</v>
      </c>
      <c r="AF20" t="s">
        <v>413</v>
      </c>
    </row>
    <row r="21" spans="1:32">
      <c r="A21" s="1">
        <v>20236200153552</v>
      </c>
      <c r="B21" s="2">
        <v>44969</v>
      </c>
      <c r="C21" t="s">
        <v>7</v>
      </c>
      <c r="D21" t="s">
        <v>289</v>
      </c>
      <c r="E21" t="s">
        <v>189</v>
      </c>
      <c r="F21" t="s">
        <v>189</v>
      </c>
      <c r="G21" t="s">
        <v>224</v>
      </c>
      <c r="H21" t="s">
        <v>38</v>
      </c>
      <c r="I21" t="s">
        <v>181</v>
      </c>
      <c r="J21" t="s">
        <v>290</v>
      </c>
      <c r="K21" t="s">
        <v>1</v>
      </c>
      <c r="L21" t="s">
        <v>107</v>
      </c>
      <c r="M21">
        <v>-67</v>
      </c>
      <c r="N21" t="s">
        <v>67</v>
      </c>
      <c r="O21" t="s">
        <v>75</v>
      </c>
      <c r="P21">
        <v>1</v>
      </c>
      <c r="Q21" t="s">
        <v>17</v>
      </c>
      <c r="R21" t="s">
        <v>76</v>
      </c>
      <c r="U21" t="s">
        <v>24</v>
      </c>
      <c r="W21" t="s">
        <v>72</v>
      </c>
      <c r="Y21">
        <v>4</v>
      </c>
      <c r="Z21" t="s">
        <v>69</v>
      </c>
      <c r="AA21" t="s">
        <v>70</v>
      </c>
      <c r="AB21" t="s">
        <v>70</v>
      </c>
      <c r="AC21" s="1">
        <v>2023</v>
      </c>
      <c r="AD21">
        <v>12437</v>
      </c>
      <c r="AE21">
        <v>4.6538665487061426E-4</v>
      </c>
      <c r="AF21" t="s">
        <v>413</v>
      </c>
    </row>
    <row r="22" spans="1:32">
      <c r="A22" s="1">
        <v>20236202264692</v>
      </c>
      <c r="B22" s="2">
        <v>45104</v>
      </c>
      <c r="C22" t="s">
        <v>8</v>
      </c>
      <c r="D22" t="s">
        <v>389</v>
      </c>
      <c r="H22" t="s">
        <v>33</v>
      </c>
      <c r="I22" t="s">
        <v>66</v>
      </c>
      <c r="J22" t="s">
        <v>390</v>
      </c>
      <c r="K22" t="s">
        <v>0</v>
      </c>
      <c r="L22" t="s">
        <v>170</v>
      </c>
      <c r="M22">
        <v>12</v>
      </c>
      <c r="N22" t="s">
        <v>67</v>
      </c>
      <c r="O22" t="s">
        <v>148</v>
      </c>
      <c r="P22">
        <v>1</v>
      </c>
      <c r="Q22" t="s">
        <v>13</v>
      </c>
      <c r="U22" t="s">
        <v>26</v>
      </c>
      <c r="W22" t="s">
        <v>72</v>
      </c>
      <c r="Y22">
        <v>3</v>
      </c>
      <c r="Z22" t="s">
        <v>69</v>
      </c>
      <c r="AA22" t="s">
        <v>70</v>
      </c>
      <c r="AB22" t="s">
        <v>70</v>
      </c>
      <c r="AC22" s="1">
        <v>2023</v>
      </c>
      <c r="AD22">
        <v>60504</v>
      </c>
      <c r="AE22">
        <v>4.7406816292594467E-4</v>
      </c>
      <c r="AF22" t="s">
        <v>413</v>
      </c>
    </row>
    <row r="23" spans="1:32">
      <c r="A23" s="1">
        <v>20236200799842</v>
      </c>
      <c r="B23" s="2">
        <v>45054</v>
      </c>
      <c r="C23" t="s">
        <v>8</v>
      </c>
      <c r="D23" t="s">
        <v>236</v>
      </c>
      <c r="H23" t="s">
        <v>33</v>
      </c>
      <c r="I23" t="s">
        <v>66</v>
      </c>
      <c r="J23" t="s">
        <v>358</v>
      </c>
      <c r="K23" t="s">
        <v>2</v>
      </c>
      <c r="L23" t="s">
        <v>132</v>
      </c>
      <c r="M23">
        <v>10</v>
      </c>
      <c r="N23" t="s">
        <v>67</v>
      </c>
      <c r="O23" t="s">
        <v>80</v>
      </c>
      <c r="P23">
        <v>1</v>
      </c>
      <c r="Q23" t="s">
        <v>13</v>
      </c>
      <c r="S23">
        <v>20233107802471</v>
      </c>
      <c r="T23" t="s">
        <v>151</v>
      </c>
      <c r="U23" t="s">
        <v>25</v>
      </c>
      <c r="V23" t="s">
        <v>359</v>
      </c>
      <c r="X23" t="s">
        <v>74</v>
      </c>
      <c r="Y23">
        <v>9</v>
      </c>
      <c r="Z23" t="s">
        <v>69</v>
      </c>
      <c r="AA23" t="s">
        <v>70</v>
      </c>
      <c r="AB23" t="s">
        <v>70</v>
      </c>
      <c r="AC23" s="1">
        <v>2023</v>
      </c>
      <c r="AD23">
        <v>41914</v>
      </c>
      <c r="AE23">
        <v>4.7416513994513743E-4</v>
      </c>
      <c r="AF23" t="s">
        <v>413</v>
      </c>
    </row>
    <row r="24" spans="1:32">
      <c r="A24" s="1">
        <v>20236202081922</v>
      </c>
      <c r="B24" s="2">
        <v>45098</v>
      </c>
      <c r="C24" t="s">
        <v>8</v>
      </c>
      <c r="D24" t="s">
        <v>353</v>
      </c>
      <c r="H24" t="s">
        <v>33</v>
      </c>
      <c r="I24" t="s">
        <v>66</v>
      </c>
      <c r="J24" t="s">
        <v>386</v>
      </c>
      <c r="K24" t="s">
        <v>0</v>
      </c>
      <c r="L24" t="s">
        <v>168</v>
      </c>
      <c r="M24">
        <v>10</v>
      </c>
      <c r="N24" t="s">
        <v>71</v>
      </c>
      <c r="O24" t="s">
        <v>83</v>
      </c>
      <c r="P24">
        <v>1</v>
      </c>
      <c r="Q24" t="s">
        <v>10</v>
      </c>
      <c r="U24" t="s">
        <v>27</v>
      </c>
      <c r="W24" t="s">
        <v>72</v>
      </c>
      <c r="Y24">
        <v>3</v>
      </c>
      <c r="Z24" t="s">
        <v>69</v>
      </c>
      <c r="AA24" t="s">
        <v>70</v>
      </c>
      <c r="AB24" t="s">
        <v>70</v>
      </c>
      <c r="AC24" s="1">
        <v>2023</v>
      </c>
      <c r="AD24">
        <v>57924</v>
      </c>
      <c r="AE24">
        <v>4.8441573993762699E-4</v>
      </c>
      <c r="AF24" t="s">
        <v>413</v>
      </c>
    </row>
    <row r="25" spans="1:32">
      <c r="A25" s="6">
        <v>20236200778842</v>
      </c>
      <c r="B25" s="7">
        <v>45050</v>
      </c>
      <c r="C25" s="8" t="s">
        <v>7</v>
      </c>
      <c r="D25" s="8" t="s">
        <v>351</v>
      </c>
      <c r="E25" s="8" t="s">
        <v>136</v>
      </c>
      <c r="F25" s="8" t="s">
        <v>136</v>
      </c>
      <c r="G25" s="8" t="s">
        <v>94</v>
      </c>
      <c r="H25" s="8" t="s">
        <v>37</v>
      </c>
      <c r="I25" s="8" t="s">
        <v>178</v>
      </c>
      <c r="J25" s="8" t="s">
        <v>352</v>
      </c>
      <c r="K25" s="8" t="s">
        <v>0</v>
      </c>
      <c r="L25" s="8" t="s">
        <v>155</v>
      </c>
      <c r="M25" s="8">
        <v>-23</v>
      </c>
      <c r="N25" s="8" t="s">
        <v>67</v>
      </c>
      <c r="O25" s="8" t="s">
        <v>317</v>
      </c>
      <c r="P25" s="8">
        <v>1</v>
      </c>
      <c r="Q25" s="8" t="s">
        <v>15</v>
      </c>
      <c r="R25" s="8"/>
      <c r="S25" s="8"/>
      <c r="T25" s="8"/>
      <c r="U25" s="8" t="s">
        <v>24</v>
      </c>
      <c r="V25" s="8"/>
      <c r="W25" s="8" t="s">
        <v>72</v>
      </c>
      <c r="X25" s="8"/>
      <c r="Y25" s="8">
        <v>9</v>
      </c>
      <c r="Z25" s="8" t="s">
        <v>69</v>
      </c>
      <c r="AA25" s="8" t="s">
        <v>70</v>
      </c>
      <c r="AB25" s="8" t="s">
        <v>70</v>
      </c>
      <c r="AC25" s="6">
        <v>2023</v>
      </c>
      <c r="AD25" s="8">
        <v>40694</v>
      </c>
      <c r="AE25" s="8">
        <v>4.9535967521918689E-4</v>
      </c>
      <c r="AF25" s="8" t="s">
        <v>414</v>
      </c>
    </row>
    <row r="26" spans="1:32">
      <c r="A26" s="1">
        <v>20236200005062</v>
      </c>
      <c r="B26" s="2">
        <v>44930</v>
      </c>
      <c r="C26" t="s">
        <v>8</v>
      </c>
      <c r="D26" t="s">
        <v>242</v>
      </c>
      <c r="H26" t="s">
        <v>33</v>
      </c>
      <c r="I26" t="s">
        <v>66</v>
      </c>
      <c r="J26" t="s">
        <v>245</v>
      </c>
      <c r="K26" t="s">
        <v>2</v>
      </c>
      <c r="L26" t="s">
        <v>90</v>
      </c>
      <c r="M26">
        <v>-12</v>
      </c>
      <c r="N26" t="s">
        <v>67</v>
      </c>
      <c r="O26" t="s">
        <v>243</v>
      </c>
      <c r="P26">
        <v>1</v>
      </c>
      <c r="Q26" t="s">
        <v>18</v>
      </c>
      <c r="R26" t="s">
        <v>126</v>
      </c>
      <c r="S26">
        <v>20234300059741</v>
      </c>
      <c r="T26" t="s">
        <v>87</v>
      </c>
      <c r="U26" t="s">
        <v>25</v>
      </c>
      <c r="V26" t="s">
        <v>244</v>
      </c>
      <c r="X26" t="s">
        <v>74</v>
      </c>
      <c r="Y26">
        <v>4</v>
      </c>
      <c r="Z26" t="s">
        <v>69</v>
      </c>
      <c r="AA26" t="s">
        <v>70</v>
      </c>
      <c r="AB26" t="s">
        <v>70</v>
      </c>
      <c r="AC26" s="1">
        <v>2023</v>
      </c>
      <c r="AD26">
        <v>3414</v>
      </c>
      <c r="AE26">
        <v>5.0564823250776048E-4</v>
      </c>
      <c r="AF26" t="s">
        <v>414</v>
      </c>
    </row>
    <row r="27" spans="1:32">
      <c r="A27" s="1">
        <v>20236200559262</v>
      </c>
      <c r="B27" s="2">
        <v>45048</v>
      </c>
      <c r="C27" t="s">
        <v>8</v>
      </c>
      <c r="D27" t="s">
        <v>348</v>
      </c>
      <c r="H27" t="s">
        <v>33</v>
      </c>
      <c r="I27" t="s">
        <v>66</v>
      </c>
      <c r="J27" t="s">
        <v>349</v>
      </c>
      <c r="K27" t="s">
        <v>0</v>
      </c>
      <c r="L27" t="s">
        <v>165</v>
      </c>
      <c r="M27">
        <v>-25</v>
      </c>
      <c r="N27" t="s">
        <v>67</v>
      </c>
      <c r="O27" t="s">
        <v>316</v>
      </c>
      <c r="P27">
        <v>1</v>
      </c>
      <c r="Q27" t="s">
        <v>12</v>
      </c>
      <c r="U27" t="s">
        <v>26</v>
      </c>
      <c r="W27" t="s">
        <v>72</v>
      </c>
      <c r="Y27">
        <v>4</v>
      </c>
      <c r="Z27" t="s">
        <v>69</v>
      </c>
      <c r="AA27" t="s">
        <v>70</v>
      </c>
      <c r="AB27" t="s">
        <v>70</v>
      </c>
      <c r="AC27" s="1">
        <v>2023</v>
      </c>
      <c r="AD27">
        <v>39169</v>
      </c>
      <c r="AE27">
        <v>5.3548970990691114E-4</v>
      </c>
      <c r="AF27" t="s">
        <v>414</v>
      </c>
    </row>
    <row r="28" spans="1:32">
      <c r="A28" s="1">
        <v>20236200305352</v>
      </c>
      <c r="B28" s="2">
        <v>44998</v>
      </c>
      <c r="C28" t="s">
        <v>7</v>
      </c>
      <c r="D28" t="s">
        <v>311</v>
      </c>
      <c r="G28" t="s">
        <v>94</v>
      </c>
      <c r="H28" t="s">
        <v>33</v>
      </c>
      <c r="I28" t="s">
        <v>177</v>
      </c>
      <c r="J28" t="s">
        <v>312</v>
      </c>
      <c r="K28" t="s">
        <v>0</v>
      </c>
      <c r="L28" t="s">
        <v>113</v>
      </c>
      <c r="M28">
        <v>0</v>
      </c>
      <c r="N28" t="s">
        <v>67</v>
      </c>
      <c r="O28" t="s">
        <v>75</v>
      </c>
      <c r="P28">
        <v>1</v>
      </c>
      <c r="Q28" t="s">
        <v>17</v>
      </c>
      <c r="R28" t="s">
        <v>76</v>
      </c>
      <c r="S28">
        <v>20236200103073</v>
      </c>
      <c r="T28" t="s">
        <v>112</v>
      </c>
      <c r="U28" t="s">
        <v>27</v>
      </c>
      <c r="W28" t="s">
        <v>72</v>
      </c>
      <c r="Y28">
        <v>10</v>
      </c>
      <c r="Z28" t="s">
        <v>69</v>
      </c>
      <c r="AA28" t="s">
        <v>70</v>
      </c>
      <c r="AB28" t="s">
        <v>70</v>
      </c>
      <c r="AC28" s="1">
        <v>2023</v>
      </c>
      <c r="AD28">
        <v>22875</v>
      </c>
      <c r="AE28">
        <v>5.4132022915798217E-4</v>
      </c>
      <c r="AF28" t="s">
        <v>414</v>
      </c>
    </row>
    <row r="29" spans="1:32">
      <c r="A29" s="1">
        <v>20236200458342</v>
      </c>
      <c r="B29" s="2">
        <v>45030</v>
      </c>
      <c r="C29" t="s">
        <v>8</v>
      </c>
      <c r="D29" t="s">
        <v>250</v>
      </c>
      <c r="H29" t="s">
        <v>33</v>
      </c>
      <c r="I29" t="s">
        <v>66</v>
      </c>
      <c r="J29" t="s">
        <v>332</v>
      </c>
      <c r="K29" t="s">
        <v>0</v>
      </c>
      <c r="L29" t="s">
        <v>150</v>
      </c>
      <c r="M29">
        <v>-4</v>
      </c>
      <c r="N29" t="s">
        <v>71</v>
      </c>
      <c r="O29" t="s">
        <v>110</v>
      </c>
      <c r="P29">
        <v>1</v>
      </c>
      <c r="Q29" t="s">
        <v>20</v>
      </c>
      <c r="R29" t="s">
        <v>111</v>
      </c>
      <c r="U29" t="s">
        <v>27</v>
      </c>
      <c r="W29" t="s">
        <v>72</v>
      </c>
      <c r="Y29">
        <v>4</v>
      </c>
      <c r="Z29" t="s">
        <v>69</v>
      </c>
      <c r="AA29" t="s">
        <v>70</v>
      </c>
      <c r="AB29" t="s">
        <v>70</v>
      </c>
      <c r="AC29" s="1">
        <v>2023</v>
      </c>
      <c r="AD29">
        <v>32715</v>
      </c>
      <c r="AE29">
        <v>5.5575276958397257E-4</v>
      </c>
      <c r="AF29" t="s">
        <v>414</v>
      </c>
    </row>
    <row r="30" spans="1:32">
      <c r="A30" s="1">
        <v>20236200148822</v>
      </c>
      <c r="B30" s="2">
        <v>44968</v>
      </c>
      <c r="C30" t="s">
        <v>8</v>
      </c>
      <c r="D30" t="s">
        <v>121</v>
      </c>
      <c r="H30" t="s">
        <v>33</v>
      </c>
      <c r="I30" t="s">
        <v>66</v>
      </c>
      <c r="J30" t="s">
        <v>287</v>
      </c>
      <c r="K30" t="s">
        <v>0</v>
      </c>
      <c r="L30" t="s">
        <v>101</v>
      </c>
      <c r="M30">
        <v>13</v>
      </c>
      <c r="N30" t="s">
        <v>67</v>
      </c>
      <c r="O30" t="s">
        <v>109</v>
      </c>
      <c r="P30">
        <v>1</v>
      </c>
      <c r="Q30" t="s">
        <v>10</v>
      </c>
      <c r="S30">
        <v>20231030135021</v>
      </c>
      <c r="T30" t="s">
        <v>78</v>
      </c>
      <c r="U30" t="s">
        <v>25</v>
      </c>
      <c r="V30" t="s">
        <v>288</v>
      </c>
      <c r="X30" t="s">
        <v>74</v>
      </c>
      <c r="Y30">
        <v>4</v>
      </c>
      <c r="Z30" t="s">
        <v>69</v>
      </c>
      <c r="AA30" t="s">
        <v>70</v>
      </c>
      <c r="AB30" t="s">
        <v>70</v>
      </c>
      <c r="AC30" s="1">
        <v>2023</v>
      </c>
      <c r="AD30">
        <v>11966</v>
      </c>
      <c r="AE30">
        <v>5.709615987828931E-4</v>
      </c>
      <c r="AF30" t="s">
        <v>414</v>
      </c>
    </row>
    <row r="31" spans="1:32">
      <c r="A31" s="1">
        <v>20236200550952</v>
      </c>
      <c r="B31" s="2">
        <v>45044</v>
      </c>
      <c r="C31" t="s">
        <v>8</v>
      </c>
      <c r="D31" t="s">
        <v>99</v>
      </c>
      <c r="H31" t="s">
        <v>33</v>
      </c>
      <c r="I31" t="s">
        <v>66</v>
      </c>
      <c r="J31" t="s">
        <v>347</v>
      </c>
      <c r="K31" t="s">
        <v>2</v>
      </c>
      <c r="L31" t="s">
        <v>161</v>
      </c>
      <c r="M31">
        <v>-4</v>
      </c>
      <c r="N31" t="s">
        <v>71</v>
      </c>
      <c r="O31" t="s">
        <v>256</v>
      </c>
      <c r="P31">
        <v>1</v>
      </c>
      <c r="Q31" t="s">
        <v>22</v>
      </c>
      <c r="U31" t="s">
        <v>27</v>
      </c>
      <c r="W31" t="s">
        <v>72</v>
      </c>
      <c r="Y31">
        <v>3</v>
      </c>
      <c r="Z31" t="s">
        <v>69</v>
      </c>
      <c r="AA31" t="s">
        <v>70</v>
      </c>
      <c r="AB31" t="s">
        <v>70</v>
      </c>
      <c r="AC31" s="1">
        <v>2023</v>
      </c>
      <c r="AD31">
        <v>38968</v>
      </c>
      <c r="AE31">
        <v>5.8482775826962374E-4</v>
      </c>
      <c r="AF31" t="s">
        <v>414</v>
      </c>
    </row>
    <row r="32" spans="1:32">
      <c r="A32" s="1">
        <v>20236200495132</v>
      </c>
      <c r="B32" s="2">
        <v>45036</v>
      </c>
      <c r="C32" t="s">
        <v>8</v>
      </c>
      <c r="D32" t="s">
        <v>325</v>
      </c>
      <c r="H32" t="s">
        <v>33</v>
      </c>
      <c r="I32" t="s">
        <v>66</v>
      </c>
      <c r="J32" t="s">
        <v>337</v>
      </c>
      <c r="K32" t="s">
        <v>0</v>
      </c>
      <c r="L32" t="s">
        <v>161</v>
      </c>
      <c r="M32">
        <v>-31</v>
      </c>
      <c r="N32" t="s">
        <v>67</v>
      </c>
      <c r="O32" t="s">
        <v>237</v>
      </c>
      <c r="P32">
        <v>1</v>
      </c>
      <c r="Q32" t="s">
        <v>13</v>
      </c>
      <c r="R32" t="s">
        <v>238</v>
      </c>
      <c r="U32" t="s">
        <v>26</v>
      </c>
      <c r="W32" t="s">
        <v>72</v>
      </c>
      <c r="Y32">
        <v>2</v>
      </c>
      <c r="Z32" t="s">
        <v>69</v>
      </c>
      <c r="AA32" t="s">
        <v>70</v>
      </c>
      <c r="AB32" t="s">
        <v>70</v>
      </c>
      <c r="AC32" s="1">
        <v>2023</v>
      </c>
      <c r="AD32">
        <v>35319</v>
      </c>
      <c r="AE32">
        <v>6.4112803627236481E-4</v>
      </c>
      <c r="AF32" t="s">
        <v>414</v>
      </c>
    </row>
    <row r="33" spans="1:32">
      <c r="A33" s="1">
        <v>20236200465222</v>
      </c>
      <c r="B33" s="2">
        <v>45033</v>
      </c>
      <c r="C33" t="s">
        <v>8</v>
      </c>
      <c r="D33" t="s">
        <v>333</v>
      </c>
      <c r="H33" t="s">
        <v>33</v>
      </c>
      <c r="I33" t="s">
        <v>66</v>
      </c>
      <c r="J33" t="s">
        <v>334</v>
      </c>
      <c r="K33" t="s">
        <v>0</v>
      </c>
      <c r="L33" t="s">
        <v>150</v>
      </c>
      <c r="M33">
        <v>-11</v>
      </c>
      <c r="N33" t="s">
        <v>67</v>
      </c>
      <c r="O33" t="s">
        <v>185</v>
      </c>
      <c r="P33">
        <v>1</v>
      </c>
      <c r="Q33" t="s">
        <v>12</v>
      </c>
      <c r="S33">
        <v>20232208040211</v>
      </c>
      <c r="T33" t="s">
        <v>103</v>
      </c>
      <c r="U33" t="s">
        <v>27</v>
      </c>
      <c r="W33" t="s">
        <v>72</v>
      </c>
      <c r="Y33">
        <v>5</v>
      </c>
      <c r="Z33" t="s">
        <v>69</v>
      </c>
      <c r="AA33" t="s">
        <v>70</v>
      </c>
      <c r="AB33" t="s">
        <v>70</v>
      </c>
      <c r="AC33" s="1">
        <v>2023</v>
      </c>
      <c r="AD33">
        <v>33178</v>
      </c>
      <c r="AE33">
        <v>6.6747564782476676E-4</v>
      </c>
      <c r="AF33" t="s">
        <v>414</v>
      </c>
    </row>
    <row r="34" spans="1:32">
      <c r="A34" s="1">
        <v>20236200534272</v>
      </c>
      <c r="B34" s="2">
        <v>45042</v>
      </c>
      <c r="C34" t="s">
        <v>8</v>
      </c>
      <c r="D34" t="s">
        <v>344</v>
      </c>
      <c r="H34" t="s">
        <v>33</v>
      </c>
      <c r="I34" t="s">
        <v>66</v>
      </c>
      <c r="J34" t="s">
        <v>345</v>
      </c>
      <c r="K34" t="s">
        <v>0</v>
      </c>
      <c r="L34" t="s">
        <v>138</v>
      </c>
      <c r="M34">
        <v>-23</v>
      </c>
      <c r="N34" t="s">
        <v>67</v>
      </c>
      <c r="O34" t="s">
        <v>190</v>
      </c>
      <c r="P34">
        <v>1</v>
      </c>
      <c r="Q34" t="s">
        <v>12</v>
      </c>
      <c r="S34">
        <v>20232208793841</v>
      </c>
      <c r="T34" t="s">
        <v>144</v>
      </c>
      <c r="U34" t="s">
        <v>25</v>
      </c>
      <c r="W34" t="s">
        <v>72</v>
      </c>
      <c r="Y34">
        <v>6</v>
      </c>
      <c r="Z34" t="s">
        <v>69</v>
      </c>
      <c r="AA34" t="s">
        <v>70</v>
      </c>
      <c r="AB34" t="s">
        <v>70</v>
      </c>
      <c r="AC34" s="1">
        <v>2023</v>
      </c>
      <c r="AD34">
        <v>38141</v>
      </c>
      <c r="AE34">
        <v>7.1798315242821431E-4</v>
      </c>
      <c r="AF34" t="s">
        <v>414</v>
      </c>
    </row>
    <row r="35" spans="1:32">
      <c r="A35" s="1">
        <v>20237501001602</v>
      </c>
      <c r="B35" s="2">
        <v>45070</v>
      </c>
      <c r="C35" t="s">
        <v>5</v>
      </c>
      <c r="D35" t="s">
        <v>403</v>
      </c>
      <c r="E35" t="s">
        <v>189</v>
      </c>
      <c r="F35" t="s">
        <v>189</v>
      </c>
      <c r="G35" t="s">
        <v>94</v>
      </c>
      <c r="H35" t="s">
        <v>35</v>
      </c>
      <c r="I35" t="s">
        <v>183</v>
      </c>
      <c r="J35" t="s">
        <v>404</v>
      </c>
      <c r="K35" t="s">
        <v>4</v>
      </c>
      <c r="L35" t="s">
        <v>167</v>
      </c>
      <c r="M35">
        <v>-15</v>
      </c>
      <c r="N35" t="s">
        <v>67</v>
      </c>
      <c r="O35" t="s">
        <v>130</v>
      </c>
      <c r="P35">
        <v>1</v>
      </c>
      <c r="Q35" t="s">
        <v>17</v>
      </c>
      <c r="U35" t="s">
        <v>24</v>
      </c>
      <c r="W35" t="s">
        <v>72</v>
      </c>
      <c r="Y35">
        <v>4</v>
      </c>
      <c r="Z35" t="s">
        <v>398</v>
      </c>
      <c r="AA35" t="s">
        <v>247</v>
      </c>
      <c r="AB35" t="s">
        <v>188</v>
      </c>
      <c r="AC35" s="1">
        <v>2023</v>
      </c>
      <c r="AD35">
        <v>63277</v>
      </c>
      <c r="AE35">
        <v>7.3266080752454332E-4</v>
      </c>
      <c r="AF35" t="s">
        <v>414</v>
      </c>
    </row>
    <row r="36" spans="1:32">
      <c r="A36" s="1">
        <v>20236201144502</v>
      </c>
      <c r="B36" s="2">
        <v>45082</v>
      </c>
      <c r="C36" t="s">
        <v>8</v>
      </c>
      <c r="D36" t="s">
        <v>378</v>
      </c>
      <c r="H36" t="s">
        <v>33</v>
      </c>
      <c r="I36" t="s">
        <v>66</v>
      </c>
      <c r="J36" t="s">
        <v>379</v>
      </c>
      <c r="K36" t="s">
        <v>0</v>
      </c>
      <c r="L36" t="s">
        <v>163</v>
      </c>
      <c r="M36">
        <v>10</v>
      </c>
      <c r="N36" t="s">
        <v>67</v>
      </c>
      <c r="O36" t="s">
        <v>350</v>
      </c>
      <c r="P36">
        <v>1</v>
      </c>
      <c r="Q36" t="s">
        <v>19</v>
      </c>
      <c r="S36">
        <v>20235008523501</v>
      </c>
      <c r="T36" t="s">
        <v>108</v>
      </c>
      <c r="U36" t="s">
        <v>25</v>
      </c>
      <c r="V36" t="s">
        <v>380</v>
      </c>
      <c r="X36" t="s">
        <v>74</v>
      </c>
      <c r="Y36">
        <v>3</v>
      </c>
      <c r="Z36" t="s">
        <v>69</v>
      </c>
      <c r="AA36" t="s">
        <v>70</v>
      </c>
      <c r="AB36" t="s">
        <v>70</v>
      </c>
      <c r="AC36" s="1">
        <v>2023</v>
      </c>
      <c r="AD36">
        <v>52311</v>
      </c>
      <c r="AE36">
        <v>7.7316639119873187E-4</v>
      </c>
      <c r="AF36" t="s">
        <v>414</v>
      </c>
    </row>
    <row r="37" spans="1:32">
      <c r="A37" s="1">
        <v>20236202288632</v>
      </c>
      <c r="B37" s="2">
        <v>45107</v>
      </c>
      <c r="C37" t="s">
        <v>8</v>
      </c>
      <c r="D37" t="s">
        <v>397</v>
      </c>
      <c r="H37" t="s">
        <v>33</v>
      </c>
      <c r="I37" t="s">
        <v>66</v>
      </c>
      <c r="J37" t="s">
        <v>391</v>
      </c>
      <c r="K37" t="s">
        <v>2</v>
      </c>
      <c r="L37" t="s">
        <v>169</v>
      </c>
      <c r="M37">
        <v>10</v>
      </c>
      <c r="N37" t="s">
        <v>67</v>
      </c>
      <c r="O37" t="s">
        <v>317</v>
      </c>
      <c r="P37">
        <v>1</v>
      </c>
      <c r="Q37" t="s">
        <v>15</v>
      </c>
      <c r="U37" t="s">
        <v>26</v>
      </c>
      <c r="W37" t="s">
        <v>72</v>
      </c>
      <c r="Y37">
        <v>2</v>
      </c>
      <c r="Z37" t="s">
        <v>69</v>
      </c>
      <c r="AA37" t="s">
        <v>70</v>
      </c>
      <c r="AB37" t="s">
        <v>70</v>
      </c>
      <c r="AC37" s="1">
        <v>2023</v>
      </c>
      <c r="AD37">
        <v>62340</v>
      </c>
      <c r="AE37">
        <v>7.866818132034048E-4</v>
      </c>
      <c r="AF37" t="s">
        <v>414</v>
      </c>
    </row>
    <row r="38" spans="1:32">
      <c r="A38" s="1">
        <v>20236200307702</v>
      </c>
      <c r="B38" s="2">
        <v>44999</v>
      </c>
      <c r="C38" t="s">
        <v>8</v>
      </c>
      <c r="D38" t="s">
        <v>313</v>
      </c>
      <c r="H38" t="s">
        <v>33</v>
      </c>
      <c r="I38" t="s">
        <v>66</v>
      </c>
      <c r="J38" t="s">
        <v>140</v>
      </c>
      <c r="K38" t="s">
        <v>0</v>
      </c>
      <c r="L38" t="s">
        <v>149</v>
      </c>
      <c r="M38">
        <v>-27</v>
      </c>
      <c r="N38" t="s">
        <v>67</v>
      </c>
      <c r="O38" t="s">
        <v>185</v>
      </c>
      <c r="P38">
        <v>1</v>
      </c>
      <c r="Q38" t="s">
        <v>12</v>
      </c>
      <c r="S38">
        <v>20232208103241</v>
      </c>
      <c r="T38" t="s">
        <v>114</v>
      </c>
      <c r="U38" t="s">
        <v>27</v>
      </c>
      <c r="W38" t="s">
        <v>72</v>
      </c>
      <c r="Y38">
        <v>5</v>
      </c>
      <c r="Z38" t="s">
        <v>69</v>
      </c>
      <c r="AA38" t="s">
        <v>70</v>
      </c>
      <c r="AB38" t="s">
        <v>70</v>
      </c>
      <c r="AC38" s="1">
        <v>2023</v>
      </c>
      <c r="AD38">
        <v>23021</v>
      </c>
      <c r="AE38">
        <v>8.0662454590274546E-4</v>
      </c>
      <c r="AF38" t="s">
        <v>414</v>
      </c>
    </row>
    <row r="39" spans="1:32">
      <c r="A39" s="1">
        <v>20236200839192</v>
      </c>
      <c r="B39" s="2">
        <v>45061</v>
      </c>
      <c r="C39" t="s">
        <v>8</v>
      </c>
      <c r="D39" t="s">
        <v>236</v>
      </c>
      <c r="H39" t="s">
        <v>33</v>
      </c>
      <c r="I39" t="s">
        <v>66</v>
      </c>
      <c r="J39" t="s">
        <v>366</v>
      </c>
      <c r="K39" t="s">
        <v>2</v>
      </c>
      <c r="L39" t="s">
        <v>103</v>
      </c>
      <c r="M39">
        <v>10</v>
      </c>
      <c r="N39" t="s">
        <v>67</v>
      </c>
      <c r="O39" t="s">
        <v>207</v>
      </c>
      <c r="P39">
        <v>1</v>
      </c>
      <c r="Q39" t="s">
        <v>13</v>
      </c>
      <c r="S39">
        <v>20233107854821</v>
      </c>
      <c r="T39" t="s">
        <v>165</v>
      </c>
      <c r="U39" t="s">
        <v>27</v>
      </c>
      <c r="W39" t="s">
        <v>72</v>
      </c>
      <c r="Y39">
        <v>7</v>
      </c>
      <c r="Z39" t="s">
        <v>69</v>
      </c>
      <c r="AA39" t="s">
        <v>70</v>
      </c>
      <c r="AB39" t="s">
        <v>70</v>
      </c>
      <c r="AC39" s="1">
        <v>2023</v>
      </c>
      <c r="AD39">
        <v>44153</v>
      </c>
      <c r="AE39">
        <v>8.1872443538666406E-4</v>
      </c>
      <c r="AF39" t="s">
        <v>414</v>
      </c>
    </row>
    <row r="40" spans="1:32">
      <c r="A40" s="1">
        <v>20236200498662</v>
      </c>
      <c r="B40" s="2">
        <v>45036</v>
      </c>
      <c r="C40" t="s">
        <v>5</v>
      </c>
      <c r="D40" t="s">
        <v>338</v>
      </c>
      <c r="E40" t="s">
        <v>73</v>
      </c>
      <c r="F40" t="s">
        <v>73</v>
      </c>
      <c r="G40" t="s">
        <v>94</v>
      </c>
      <c r="H40" t="s">
        <v>32</v>
      </c>
      <c r="I40" t="s">
        <v>182</v>
      </c>
      <c r="J40" t="s">
        <v>241</v>
      </c>
      <c r="K40" t="s">
        <v>0</v>
      </c>
      <c r="L40" t="s">
        <v>161</v>
      </c>
      <c r="M40">
        <v>14</v>
      </c>
      <c r="N40" t="s">
        <v>67</v>
      </c>
      <c r="O40" t="s">
        <v>166</v>
      </c>
      <c r="P40">
        <v>1</v>
      </c>
      <c r="Q40" t="s">
        <v>19</v>
      </c>
      <c r="S40">
        <v>20235007695421</v>
      </c>
      <c r="T40" t="s">
        <v>135</v>
      </c>
      <c r="U40" t="s">
        <v>25</v>
      </c>
      <c r="V40" t="s">
        <v>339</v>
      </c>
      <c r="X40" t="s">
        <v>74</v>
      </c>
      <c r="Y40">
        <v>2</v>
      </c>
      <c r="Z40" t="s">
        <v>69</v>
      </c>
      <c r="AA40" t="s">
        <v>254</v>
      </c>
      <c r="AB40" t="s">
        <v>197</v>
      </c>
      <c r="AC40" s="1">
        <v>2023</v>
      </c>
      <c r="AD40">
        <v>35598</v>
      </c>
      <c r="AE40">
        <v>8.1954697829877965E-4</v>
      </c>
      <c r="AF40" t="s">
        <v>414</v>
      </c>
    </row>
    <row r="41" spans="1:32">
      <c r="A41" s="1">
        <v>20236200800322</v>
      </c>
      <c r="B41" s="2">
        <v>45054</v>
      </c>
      <c r="C41" t="s">
        <v>8</v>
      </c>
      <c r="D41" t="s">
        <v>279</v>
      </c>
      <c r="H41" t="s">
        <v>33</v>
      </c>
      <c r="I41" t="s">
        <v>66</v>
      </c>
      <c r="J41" t="s">
        <v>280</v>
      </c>
      <c r="K41" t="s">
        <v>0</v>
      </c>
      <c r="L41" t="s">
        <v>103</v>
      </c>
      <c r="M41">
        <v>14</v>
      </c>
      <c r="N41" t="s">
        <v>71</v>
      </c>
      <c r="O41" t="s">
        <v>222</v>
      </c>
      <c r="P41">
        <v>1</v>
      </c>
      <c r="Q41" t="s">
        <v>23</v>
      </c>
      <c r="R41" t="s">
        <v>212</v>
      </c>
      <c r="U41" t="s">
        <v>27</v>
      </c>
      <c r="W41" t="s">
        <v>72</v>
      </c>
      <c r="Y41">
        <v>3</v>
      </c>
      <c r="Z41" t="s">
        <v>69</v>
      </c>
      <c r="AA41" t="s">
        <v>70</v>
      </c>
      <c r="AB41" t="s">
        <v>70</v>
      </c>
      <c r="AC41" s="1">
        <v>2023</v>
      </c>
      <c r="AD41">
        <v>41951</v>
      </c>
      <c r="AE41">
        <v>9.1952369221426355E-4</v>
      </c>
      <c r="AF41" t="s">
        <v>414</v>
      </c>
    </row>
    <row r="42" spans="1:32">
      <c r="A42" s="1">
        <v>20236200982032</v>
      </c>
      <c r="B42" s="2">
        <v>45068</v>
      </c>
      <c r="C42" t="s">
        <v>8</v>
      </c>
      <c r="D42" t="s">
        <v>281</v>
      </c>
      <c r="H42" t="s">
        <v>33</v>
      </c>
      <c r="I42" t="s">
        <v>66</v>
      </c>
      <c r="J42" t="s">
        <v>373</v>
      </c>
      <c r="K42" t="s">
        <v>0</v>
      </c>
      <c r="L42" t="s">
        <v>164</v>
      </c>
      <c r="M42">
        <v>13</v>
      </c>
      <c r="N42" t="s">
        <v>71</v>
      </c>
      <c r="O42" t="s">
        <v>293</v>
      </c>
      <c r="P42">
        <v>1</v>
      </c>
      <c r="Q42" t="s">
        <v>14</v>
      </c>
      <c r="R42" t="s">
        <v>225</v>
      </c>
      <c r="U42" t="s">
        <v>27</v>
      </c>
      <c r="W42" t="s">
        <v>72</v>
      </c>
      <c r="Y42">
        <v>3</v>
      </c>
      <c r="Z42" t="s">
        <v>69</v>
      </c>
      <c r="AA42" t="s">
        <v>70</v>
      </c>
      <c r="AB42" t="s">
        <v>70</v>
      </c>
      <c r="AC42" s="1">
        <v>2023</v>
      </c>
      <c r="AD42">
        <v>47042</v>
      </c>
      <c r="AE42">
        <v>9.2127734270985862E-4</v>
      </c>
      <c r="AF42" t="s">
        <v>414</v>
      </c>
    </row>
    <row r="43" spans="1:32">
      <c r="A43" s="1">
        <v>20236200363432</v>
      </c>
      <c r="B43" s="2">
        <v>45009</v>
      </c>
      <c r="C43" t="s">
        <v>8</v>
      </c>
      <c r="D43" t="s">
        <v>318</v>
      </c>
      <c r="H43" t="s">
        <v>33</v>
      </c>
      <c r="I43" t="s">
        <v>66</v>
      </c>
      <c r="J43" t="s">
        <v>319</v>
      </c>
      <c r="K43" t="s">
        <v>0</v>
      </c>
      <c r="L43" t="s">
        <v>128</v>
      </c>
      <c r="M43">
        <v>10</v>
      </c>
      <c r="N43" t="s">
        <v>71</v>
      </c>
      <c r="O43" t="s">
        <v>214</v>
      </c>
      <c r="P43">
        <v>1</v>
      </c>
      <c r="Q43" t="s">
        <v>22</v>
      </c>
      <c r="U43" t="s">
        <v>27</v>
      </c>
      <c r="W43" t="s">
        <v>72</v>
      </c>
      <c r="Y43">
        <v>4</v>
      </c>
      <c r="Z43" t="s">
        <v>69</v>
      </c>
      <c r="AA43" t="s">
        <v>70</v>
      </c>
      <c r="AB43" t="s">
        <v>70</v>
      </c>
      <c r="AC43" s="1">
        <v>2023</v>
      </c>
      <c r="AD43">
        <v>26595</v>
      </c>
      <c r="AE43">
        <v>9.302466821630162E-4</v>
      </c>
      <c r="AF43" t="s">
        <v>414</v>
      </c>
    </row>
    <row r="44" spans="1:32">
      <c r="A44" s="1">
        <v>20236200277132</v>
      </c>
      <c r="B44" s="2">
        <v>44993</v>
      </c>
      <c r="C44" t="s">
        <v>8</v>
      </c>
      <c r="D44" t="s">
        <v>303</v>
      </c>
      <c r="H44" t="s">
        <v>33</v>
      </c>
      <c r="I44" t="s">
        <v>66</v>
      </c>
      <c r="J44" t="s">
        <v>304</v>
      </c>
      <c r="K44" t="s">
        <v>3</v>
      </c>
      <c r="L44" t="s">
        <v>118</v>
      </c>
      <c r="M44">
        <v>-9</v>
      </c>
      <c r="N44" t="s">
        <v>71</v>
      </c>
      <c r="O44" t="s">
        <v>194</v>
      </c>
      <c r="P44">
        <v>1</v>
      </c>
      <c r="Q44" t="s">
        <v>22</v>
      </c>
      <c r="S44">
        <v>20236200116673</v>
      </c>
      <c r="T44" t="s">
        <v>142</v>
      </c>
      <c r="U44" t="s">
        <v>27</v>
      </c>
      <c r="W44" t="s">
        <v>72</v>
      </c>
      <c r="Y44">
        <v>3</v>
      </c>
      <c r="Z44" t="s">
        <v>69</v>
      </c>
      <c r="AA44" t="s">
        <v>70</v>
      </c>
      <c r="AB44" t="s">
        <v>70</v>
      </c>
      <c r="AC44" s="1">
        <v>2023</v>
      </c>
      <c r="AD44">
        <v>20997</v>
      </c>
      <c r="AE44">
        <v>9.3818478609442035E-4</v>
      </c>
      <c r="AF44" t="s">
        <v>414</v>
      </c>
    </row>
    <row r="45" spans="1:32">
      <c r="A45" s="1">
        <v>20236201109922</v>
      </c>
      <c r="B45" s="2">
        <v>45076</v>
      </c>
      <c r="C45" t="s">
        <v>6</v>
      </c>
      <c r="D45" t="s">
        <v>376</v>
      </c>
      <c r="E45" t="s">
        <v>136</v>
      </c>
      <c r="F45" t="s">
        <v>136</v>
      </c>
      <c r="G45" t="s">
        <v>94</v>
      </c>
      <c r="H45" t="s">
        <v>31</v>
      </c>
      <c r="I45" t="s">
        <v>173</v>
      </c>
      <c r="J45" t="s">
        <v>377</v>
      </c>
      <c r="K45" t="s">
        <v>4</v>
      </c>
      <c r="L45" t="s">
        <v>108</v>
      </c>
      <c r="M45">
        <v>-11</v>
      </c>
      <c r="N45" t="s">
        <v>67</v>
      </c>
      <c r="O45" t="s">
        <v>199</v>
      </c>
      <c r="P45">
        <v>1</v>
      </c>
      <c r="Q45" t="s">
        <v>17</v>
      </c>
      <c r="U45" t="s">
        <v>24</v>
      </c>
      <c r="W45" t="s">
        <v>72</v>
      </c>
      <c r="Y45">
        <v>4</v>
      </c>
      <c r="Z45" t="s">
        <v>69</v>
      </c>
      <c r="AA45" t="s">
        <v>254</v>
      </c>
      <c r="AB45" t="s">
        <v>198</v>
      </c>
      <c r="AC45" s="1">
        <v>2023</v>
      </c>
      <c r="AD45">
        <v>50112</v>
      </c>
      <c r="AE45">
        <v>9.7172940056233781E-4</v>
      </c>
      <c r="AF45" t="s">
        <v>414</v>
      </c>
    </row>
    <row r="46" spans="1:32">
      <c r="A46" s="1">
        <v>20236200965232</v>
      </c>
      <c r="B46" s="2">
        <v>45064</v>
      </c>
      <c r="C46" t="s">
        <v>8</v>
      </c>
      <c r="D46" t="s">
        <v>370</v>
      </c>
      <c r="H46" t="s">
        <v>33</v>
      </c>
      <c r="I46" t="s">
        <v>66</v>
      </c>
      <c r="J46" t="s">
        <v>371</v>
      </c>
      <c r="K46" t="s">
        <v>2</v>
      </c>
      <c r="L46" t="s">
        <v>125</v>
      </c>
      <c r="M46">
        <v>9</v>
      </c>
      <c r="N46" t="s">
        <v>67</v>
      </c>
      <c r="O46" t="s">
        <v>294</v>
      </c>
      <c r="P46">
        <v>1</v>
      </c>
      <c r="Q46" t="s">
        <v>13</v>
      </c>
      <c r="S46">
        <v>20233107901511</v>
      </c>
      <c r="T46" t="s">
        <v>125</v>
      </c>
      <c r="U46" t="s">
        <v>25</v>
      </c>
      <c r="V46" t="s">
        <v>372</v>
      </c>
      <c r="X46" t="s">
        <v>74</v>
      </c>
      <c r="Y46">
        <v>5</v>
      </c>
      <c r="Z46" t="s">
        <v>69</v>
      </c>
      <c r="AA46" t="s">
        <v>70</v>
      </c>
      <c r="AB46" t="s">
        <v>70</v>
      </c>
      <c r="AC46" s="1">
        <v>2023</v>
      </c>
      <c r="AD46">
        <v>46159</v>
      </c>
      <c r="AE46">
        <v>9.8574983166699326E-4</v>
      </c>
      <c r="AF46" t="s">
        <v>414</v>
      </c>
    </row>
    <row r="47" spans="1:32">
      <c r="A47" s="1">
        <v>20236200132122</v>
      </c>
      <c r="B47" s="2">
        <v>44966</v>
      </c>
      <c r="C47" t="s">
        <v>6</v>
      </c>
      <c r="D47" t="s">
        <v>282</v>
      </c>
      <c r="E47" t="s">
        <v>136</v>
      </c>
      <c r="F47" t="s">
        <v>136</v>
      </c>
      <c r="G47" t="s">
        <v>94</v>
      </c>
      <c r="H47" t="s">
        <v>31</v>
      </c>
      <c r="I47" t="s">
        <v>184</v>
      </c>
      <c r="J47" t="s">
        <v>283</v>
      </c>
      <c r="K47" t="s">
        <v>0</v>
      </c>
      <c r="L47" t="s">
        <v>105</v>
      </c>
      <c r="M47">
        <v>5</v>
      </c>
      <c r="N47" t="s">
        <v>67</v>
      </c>
      <c r="O47" t="s">
        <v>206</v>
      </c>
      <c r="P47">
        <v>1</v>
      </c>
      <c r="Q47" t="s">
        <v>18</v>
      </c>
      <c r="S47">
        <v>20234300639331</v>
      </c>
      <c r="T47" t="s">
        <v>122</v>
      </c>
      <c r="U47" t="s">
        <v>25</v>
      </c>
      <c r="V47" t="s">
        <v>284</v>
      </c>
      <c r="X47" t="s">
        <v>74</v>
      </c>
      <c r="Y47">
        <v>3</v>
      </c>
      <c r="Z47" t="s">
        <v>69</v>
      </c>
      <c r="AA47" t="s">
        <v>254</v>
      </c>
      <c r="AB47" t="s">
        <v>198</v>
      </c>
      <c r="AC47" s="1">
        <v>2023</v>
      </c>
      <c r="AD47">
        <v>10661</v>
      </c>
      <c r="AE47">
        <v>1.0331229512695606E-3</v>
      </c>
      <c r="AF47" t="s">
        <v>414</v>
      </c>
    </row>
    <row r="48" spans="1:32" s="8" customFormat="1">
      <c r="A48" s="6">
        <v>20236200124302</v>
      </c>
      <c r="B48" s="7">
        <v>44965</v>
      </c>
      <c r="C48" s="8" t="s">
        <v>8</v>
      </c>
      <c r="D48" s="8" t="s">
        <v>276</v>
      </c>
      <c r="H48" s="8" t="s">
        <v>33</v>
      </c>
      <c r="I48" s="8" t="s">
        <v>66</v>
      </c>
      <c r="J48" s="8" t="s">
        <v>277</v>
      </c>
      <c r="K48" s="8" t="s">
        <v>2</v>
      </c>
      <c r="L48" s="8" t="s">
        <v>104</v>
      </c>
      <c r="M48" s="8">
        <v>5</v>
      </c>
      <c r="N48" s="8" t="s">
        <v>67</v>
      </c>
      <c r="O48" s="8" t="s">
        <v>85</v>
      </c>
      <c r="P48" s="8">
        <v>1</v>
      </c>
      <c r="Q48" s="8" t="s">
        <v>22</v>
      </c>
      <c r="R48" s="8" t="s">
        <v>86</v>
      </c>
      <c r="S48" s="8">
        <v>20236200142311</v>
      </c>
      <c r="T48" s="8" t="s">
        <v>98</v>
      </c>
      <c r="U48" s="8" t="s">
        <v>25</v>
      </c>
      <c r="V48" s="8" t="s">
        <v>278</v>
      </c>
      <c r="X48" s="8" t="s">
        <v>74</v>
      </c>
      <c r="Y48" s="8">
        <v>12</v>
      </c>
      <c r="Z48" s="8" t="s">
        <v>69</v>
      </c>
      <c r="AA48" s="8" t="s">
        <v>70</v>
      </c>
      <c r="AB48" s="8" t="s">
        <v>70</v>
      </c>
      <c r="AC48" s="6">
        <v>2023</v>
      </c>
      <c r="AD48" s="8">
        <v>10211</v>
      </c>
      <c r="AE48" s="8">
        <v>1.0333040639701752E-3</v>
      </c>
      <c r="AF48" s="8" t="s">
        <v>415</v>
      </c>
    </row>
    <row r="49" spans="1:32" s="8" customFormat="1">
      <c r="A49" s="6">
        <v>20236202288502</v>
      </c>
      <c r="B49" s="7">
        <v>45107</v>
      </c>
      <c r="C49" s="8" t="s">
        <v>8</v>
      </c>
      <c r="D49" s="8" t="s">
        <v>395</v>
      </c>
      <c r="H49" s="8" t="s">
        <v>33</v>
      </c>
      <c r="I49" s="8" t="s">
        <v>66</v>
      </c>
      <c r="J49" s="8" t="s">
        <v>396</v>
      </c>
      <c r="K49" s="8" t="s">
        <v>0</v>
      </c>
      <c r="L49" s="8" t="s">
        <v>232</v>
      </c>
      <c r="M49" s="8">
        <v>15</v>
      </c>
      <c r="N49" s="8" t="s">
        <v>67</v>
      </c>
      <c r="O49" s="8" t="s">
        <v>202</v>
      </c>
      <c r="P49" s="8">
        <v>1</v>
      </c>
      <c r="Q49" s="8" t="s">
        <v>12</v>
      </c>
      <c r="U49" s="8" t="s">
        <v>26</v>
      </c>
      <c r="W49" s="8" t="s">
        <v>72</v>
      </c>
      <c r="Y49" s="8">
        <v>2</v>
      </c>
      <c r="Z49" s="8" t="s">
        <v>69</v>
      </c>
      <c r="AA49" s="8" t="s">
        <v>70</v>
      </c>
      <c r="AB49" s="8" t="s">
        <v>70</v>
      </c>
      <c r="AC49" s="6">
        <v>2023</v>
      </c>
      <c r="AD49" s="8">
        <v>62327</v>
      </c>
      <c r="AE49" s="8">
        <v>1.0383949778745016E-3</v>
      </c>
      <c r="AF49" s="8" t="s">
        <v>415</v>
      </c>
    </row>
    <row r="50" spans="1:32" s="8" customFormat="1">
      <c r="A50" s="6">
        <v>20236200799112</v>
      </c>
      <c r="B50" s="7">
        <v>45054</v>
      </c>
      <c r="C50" s="8" t="s">
        <v>8</v>
      </c>
      <c r="D50" s="8" t="s">
        <v>356</v>
      </c>
      <c r="H50" s="8" t="s">
        <v>33</v>
      </c>
      <c r="I50" s="8" t="s">
        <v>66</v>
      </c>
      <c r="J50" s="8" t="s">
        <v>357</v>
      </c>
      <c r="K50" s="8" t="s">
        <v>0</v>
      </c>
      <c r="L50" s="8" t="s">
        <v>103</v>
      </c>
      <c r="M50" s="8">
        <v>-8</v>
      </c>
      <c r="N50" s="8" t="s">
        <v>71</v>
      </c>
      <c r="O50" s="8" t="s">
        <v>257</v>
      </c>
      <c r="P50" s="8">
        <v>1</v>
      </c>
      <c r="Q50" s="8" t="s">
        <v>13</v>
      </c>
      <c r="U50" s="8" t="s">
        <v>27</v>
      </c>
      <c r="W50" s="8" t="s">
        <v>72</v>
      </c>
      <c r="Y50" s="8">
        <v>3</v>
      </c>
      <c r="Z50" s="8" t="s">
        <v>69</v>
      </c>
      <c r="AA50" s="8" t="s">
        <v>70</v>
      </c>
      <c r="AB50" s="8" t="s">
        <v>70</v>
      </c>
      <c r="AC50" s="6">
        <v>2023</v>
      </c>
      <c r="AD50" s="8">
        <v>41860</v>
      </c>
      <c r="AE50" s="8">
        <v>1.0388623080934689E-3</v>
      </c>
      <c r="AF50" s="8" t="s">
        <v>415</v>
      </c>
    </row>
    <row r="51" spans="1:32" s="8" customFormat="1">
      <c r="A51" s="6">
        <v>20236202067212</v>
      </c>
      <c r="B51" s="7">
        <v>45097</v>
      </c>
      <c r="C51" s="8" t="s">
        <v>8</v>
      </c>
      <c r="D51" s="8" t="s">
        <v>385</v>
      </c>
      <c r="H51" s="8" t="s">
        <v>33</v>
      </c>
      <c r="I51" s="8" t="s">
        <v>66</v>
      </c>
      <c r="J51" s="8" t="s">
        <v>93</v>
      </c>
      <c r="K51" s="8" t="s">
        <v>2</v>
      </c>
      <c r="L51" s="8" t="s">
        <v>228</v>
      </c>
      <c r="M51" s="8">
        <v>2</v>
      </c>
      <c r="N51" s="8" t="s">
        <v>67</v>
      </c>
      <c r="O51" s="8" t="s">
        <v>246</v>
      </c>
      <c r="P51" s="8">
        <v>1</v>
      </c>
      <c r="Q51" s="8" t="s">
        <v>12</v>
      </c>
      <c r="U51" s="8" t="s">
        <v>26</v>
      </c>
      <c r="W51" s="8" t="s">
        <v>72</v>
      </c>
      <c r="Y51" s="8">
        <v>4</v>
      </c>
      <c r="Z51" s="8" t="s">
        <v>69</v>
      </c>
      <c r="AA51" s="8" t="s">
        <v>70</v>
      </c>
      <c r="AB51" s="8" t="s">
        <v>70</v>
      </c>
      <c r="AC51" s="6">
        <v>2023</v>
      </c>
      <c r="AD51" s="8">
        <v>57290</v>
      </c>
      <c r="AE51" s="8">
        <v>1.0715592362812165E-3</v>
      </c>
      <c r="AF51" s="8" t="s">
        <v>415</v>
      </c>
    </row>
    <row r="52" spans="1:32" s="8" customFormat="1">
      <c r="A52" s="6">
        <v>20236200210512</v>
      </c>
      <c r="B52" s="7">
        <v>44980</v>
      </c>
      <c r="C52" s="8" t="s">
        <v>8</v>
      </c>
      <c r="D52" s="8" t="s">
        <v>297</v>
      </c>
      <c r="H52" s="8" t="s">
        <v>33</v>
      </c>
      <c r="I52" s="8" t="s">
        <v>66</v>
      </c>
      <c r="J52" s="8" t="s">
        <v>298</v>
      </c>
      <c r="K52" s="8" t="s">
        <v>2</v>
      </c>
      <c r="L52" s="8" t="s">
        <v>133</v>
      </c>
      <c r="M52" s="8">
        <v>-45</v>
      </c>
      <c r="N52" s="8" t="s">
        <v>67</v>
      </c>
      <c r="O52" s="8" t="s">
        <v>185</v>
      </c>
      <c r="P52" s="8">
        <v>1</v>
      </c>
      <c r="Q52" s="8" t="s">
        <v>12</v>
      </c>
      <c r="S52" s="8">
        <v>20232208322191</v>
      </c>
      <c r="T52" s="8" t="s">
        <v>106</v>
      </c>
      <c r="U52" s="8" t="s">
        <v>27</v>
      </c>
      <c r="W52" s="8" t="s">
        <v>72</v>
      </c>
      <c r="Y52" s="8">
        <v>5</v>
      </c>
      <c r="Z52" s="8" t="s">
        <v>69</v>
      </c>
      <c r="AA52" s="8" t="s">
        <v>70</v>
      </c>
      <c r="AB52" s="8" t="s">
        <v>70</v>
      </c>
      <c r="AC52" s="6">
        <v>2023</v>
      </c>
      <c r="AD52" s="8">
        <v>16345</v>
      </c>
      <c r="AE52" s="8">
        <v>1.0925080516124286E-3</v>
      </c>
      <c r="AF52" s="8" t="s">
        <v>415</v>
      </c>
    </row>
    <row r="53" spans="1:32" s="8" customFormat="1">
      <c r="A53" s="6">
        <v>20236200322682</v>
      </c>
      <c r="B53" s="7">
        <v>45001</v>
      </c>
      <c r="C53" s="8" t="s">
        <v>8</v>
      </c>
      <c r="D53" s="8" t="s">
        <v>272</v>
      </c>
      <c r="H53" s="8" t="s">
        <v>33</v>
      </c>
      <c r="I53" s="8" t="s">
        <v>66</v>
      </c>
      <c r="J53" s="8" t="s">
        <v>315</v>
      </c>
      <c r="K53" s="8" t="s">
        <v>0</v>
      </c>
      <c r="L53" s="8" t="s">
        <v>115</v>
      </c>
      <c r="M53" s="8">
        <v>-46</v>
      </c>
      <c r="N53" s="8" t="s">
        <v>67</v>
      </c>
      <c r="O53" s="8" t="s">
        <v>207</v>
      </c>
      <c r="P53" s="8">
        <v>1</v>
      </c>
      <c r="Q53" s="8" t="s">
        <v>13</v>
      </c>
      <c r="S53" s="8">
        <v>20233105134581</v>
      </c>
      <c r="T53" s="8" t="s">
        <v>145</v>
      </c>
      <c r="U53" s="8" t="s">
        <v>25</v>
      </c>
      <c r="W53" s="8" t="s">
        <v>72</v>
      </c>
      <c r="Y53" s="8">
        <v>10</v>
      </c>
      <c r="Z53" s="8" t="s">
        <v>69</v>
      </c>
      <c r="AA53" s="8" t="s">
        <v>70</v>
      </c>
      <c r="AB53" s="8" t="s">
        <v>70</v>
      </c>
      <c r="AC53" s="6">
        <v>2023</v>
      </c>
      <c r="AD53" s="8">
        <v>23973</v>
      </c>
      <c r="AE53" s="8">
        <v>1.1006373866333519E-3</v>
      </c>
      <c r="AF53" s="8" t="s">
        <v>415</v>
      </c>
    </row>
    <row r="54" spans="1:32" s="8" customFormat="1">
      <c r="A54" s="6">
        <v>20236000048422</v>
      </c>
      <c r="B54" s="7">
        <v>44949</v>
      </c>
      <c r="C54" s="8" t="s">
        <v>5</v>
      </c>
      <c r="D54" s="8" t="s">
        <v>208</v>
      </c>
      <c r="E54" s="8" t="s">
        <v>136</v>
      </c>
      <c r="F54" s="8" t="s">
        <v>136</v>
      </c>
      <c r="G54" s="8" t="s">
        <v>94</v>
      </c>
      <c r="H54" s="8" t="s">
        <v>34</v>
      </c>
      <c r="I54" s="8" t="s">
        <v>175</v>
      </c>
      <c r="J54" s="8" t="s">
        <v>209</v>
      </c>
      <c r="K54" s="8" t="s">
        <v>0</v>
      </c>
      <c r="L54" s="8" t="s">
        <v>82</v>
      </c>
      <c r="M54" s="8">
        <v>1</v>
      </c>
      <c r="N54" s="8" t="s">
        <v>67</v>
      </c>
      <c r="O54" s="8" t="s">
        <v>203</v>
      </c>
      <c r="P54" s="8">
        <v>1</v>
      </c>
      <c r="Q54" s="8" t="s">
        <v>18</v>
      </c>
      <c r="S54" s="8">
        <v>20234300095501</v>
      </c>
      <c r="T54" s="8" t="s">
        <v>96</v>
      </c>
      <c r="U54" s="8" t="s">
        <v>25</v>
      </c>
      <c r="V54" s="8" t="s">
        <v>210</v>
      </c>
      <c r="X54" s="8" t="s">
        <v>74</v>
      </c>
      <c r="Y54" s="8">
        <v>3</v>
      </c>
      <c r="Z54" s="8" t="s">
        <v>186</v>
      </c>
      <c r="AA54" s="8" t="s">
        <v>201</v>
      </c>
      <c r="AB54" s="8" t="s">
        <v>198</v>
      </c>
      <c r="AC54" s="6">
        <v>2023</v>
      </c>
      <c r="AD54" s="8">
        <v>339</v>
      </c>
      <c r="AE54" s="8">
        <v>1.102720469570273E-3</v>
      </c>
      <c r="AF54" s="8" t="s">
        <v>415</v>
      </c>
    </row>
    <row r="55" spans="1:32" s="8" customFormat="1">
      <c r="A55" s="6">
        <v>20236201163402</v>
      </c>
      <c r="B55" s="7">
        <v>45083</v>
      </c>
      <c r="C55" s="8" t="s">
        <v>8</v>
      </c>
      <c r="D55" s="8" t="s">
        <v>249</v>
      </c>
      <c r="H55" s="8" t="s">
        <v>33</v>
      </c>
      <c r="I55" s="8" t="s">
        <v>66</v>
      </c>
      <c r="J55" s="8" t="s">
        <v>381</v>
      </c>
      <c r="K55" s="8" t="s">
        <v>2</v>
      </c>
      <c r="L55" s="8" t="s">
        <v>131</v>
      </c>
      <c r="M55" s="8">
        <v>6</v>
      </c>
      <c r="N55" s="8" t="s">
        <v>67</v>
      </c>
      <c r="O55" s="8" t="s">
        <v>88</v>
      </c>
      <c r="P55" s="8">
        <v>1</v>
      </c>
      <c r="Q55" s="8" t="s">
        <v>13</v>
      </c>
      <c r="S55" s="8">
        <v>20233108528121</v>
      </c>
      <c r="T55" s="8" t="s">
        <v>143</v>
      </c>
      <c r="U55" s="8" t="s">
        <v>25</v>
      </c>
      <c r="V55" s="8" t="s">
        <v>382</v>
      </c>
      <c r="X55" s="8" t="s">
        <v>74</v>
      </c>
      <c r="Y55" s="8">
        <v>6</v>
      </c>
      <c r="Z55" s="8" t="s">
        <v>69</v>
      </c>
      <c r="AA55" s="8" t="s">
        <v>70</v>
      </c>
      <c r="AB55" s="8" t="s">
        <v>70</v>
      </c>
      <c r="AC55" s="6">
        <v>2023</v>
      </c>
      <c r="AD55" s="8">
        <v>52526</v>
      </c>
      <c r="AE55" s="8">
        <v>1.1039463790848414E-3</v>
      </c>
      <c r="AF55" s="8" t="s">
        <v>415</v>
      </c>
    </row>
    <row r="56" spans="1:32" s="8" customFormat="1">
      <c r="A56" s="6">
        <v>20236200487222</v>
      </c>
      <c r="B56" s="7">
        <v>45035</v>
      </c>
      <c r="C56" s="8" t="s">
        <v>8</v>
      </c>
      <c r="D56" s="8" t="s">
        <v>268</v>
      </c>
      <c r="H56" s="8" t="s">
        <v>33</v>
      </c>
      <c r="I56" s="8" t="s">
        <v>66</v>
      </c>
      <c r="J56" s="8" t="s">
        <v>336</v>
      </c>
      <c r="K56" s="8" t="s">
        <v>2</v>
      </c>
      <c r="L56" s="8" t="s">
        <v>156</v>
      </c>
      <c r="M56" s="8">
        <v>-32</v>
      </c>
      <c r="N56" s="8" t="s">
        <v>71</v>
      </c>
      <c r="O56" s="8" t="s">
        <v>226</v>
      </c>
      <c r="P56" s="8">
        <v>1</v>
      </c>
      <c r="Q56" s="8" t="s">
        <v>19</v>
      </c>
      <c r="R56" s="8" t="s">
        <v>157</v>
      </c>
      <c r="U56" s="8" t="s">
        <v>27</v>
      </c>
      <c r="W56" s="8" t="s">
        <v>72</v>
      </c>
      <c r="Y56" s="8">
        <v>4</v>
      </c>
      <c r="Z56" s="8" t="s">
        <v>69</v>
      </c>
      <c r="AA56" s="8" t="s">
        <v>70</v>
      </c>
      <c r="AB56" s="8" t="s">
        <v>70</v>
      </c>
      <c r="AC56" s="6">
        <v>2023</v>
      </c>
      <c r="AD56" s="8">
        <v>34869</v>
      </c>
      <c r="AE56" s="8">
        <v>1.1109532618366336E-3</v>
      </c>
      <c r="AF56" s="8" t="s">
        <v>415</v>
      </c>
    </row>
    <row r="57" spans="1:32" s="8" customFormat="1">
      <c r="A57" s="6">
        <v>20236200389942</v>
      </c>
      <c r="B57" s="7">
        <v>45014</v>
      </c>
      <c r="C57" s="8" t="s">
        <v>8</v>
      </c>
      <c r="D57" s="8" t="s">
        <v>305</v>
      </c>
      <c r="H57" s="8" t="s">
        <v>33</v>
      </c>
      <c r="I57" s="8" t="s">
        <v>66</v>
      </c>
      <c r="J57" s="8" t="s">
        <v>320</v>
      </c>
      <c r="K57" s="8" t="s">
        <v>0</v>
      </c>
      <c r="L57" s="8" t="s">
        <v>152</v>
      </c>
      <c r="M57" s="8">
        <v>-3</v>
      </c>
      <c r="N57" s="8" t="s">
        <v>71</v>
      </c>
      <c r="O57" s="8" t="s">
        <v>258</v>
      </c>
      <c r="P57" s="8">
        <v>1</v>
      </c>
      <c r="Q57" s="8" t="s">
        <v>18</v>
      </c>
      <c r="R57" s="8" t="s">
        <v>259</v>
      </c>
      <c r="S57" s="8">
        <v>20234307765931</v>
      </c>
      <c r="T57" s="8" t="s">
        <v>159</v>
      </c>
      <c r="U57" s="8" t="s">
        <v>27</v>
      </c>
      <c r="W57" s="8" t="s">
        <v>72</v>
      </c>
      <c r="Y57" s="8">
        <v>7</v>
      </c>
      <c r="Z57" s="8" t="s">
        <v>69</v>
      </c>
      <c r="AA57" s="8" t="s">
        <v>70</v>
      </c>
      <c r="AB57" s="8" t="s">
        <v>70</v>
      </c>
      <c r="AC57" s="6">
        <v>2023</v>
      </c>
      <c r="AD57" s="8">
        <v>28377</v>
      </c>
      <c r="AE57" s="8">
        <v>1.1242338751187297E-3</v>
      </c>
      <c r="AF57" s="8" t="s">
        <v>415</v>
      </c>
    </row>
    <row r="58" spans="1:32" s="8" customFormat="1">
      <c r="A58" s="6">
        <v>20236200813082</v>
      </c>
      <c r="B58" s="7">
        <v>45056</v>
      </c>
      <c r="C58" s="8" t="s">
        <v>8</v>
      </c>
      <c r="D58" s="8" t="s">
        <v>261</v>
      </c>
      <c r="H58" s="8" t="s">
        <v>33</v>
      </c>
      <c r="I58" s="8" t="s">
        <v>66</v>
      </c>
      <c r="J58" s="8" t="s">
        <v>365</v>
      </c>
      <c r="K58" s="8" t="s">
        <v>0</v>
      </c>
      <c r="L58" s="8" t="s">
        <v>117</v>
      </c>
      <c r="M58" s="8">
        <v>8</v>
      </c>
      <c r="N58" s="8" t="s">
        <v>71</v>
      </c>
      <c r="O58" s="8" t="s">
        <v>286</v>
      </c>
      <c r="P58" s="8">
        <v>1</v>
      </c>
      <c r="Q58" s="8" t="s">
        <v>22</v>
      </c>
      <c r="U58" s="8" t="s">
        <v>27</v>
      </c>
      <c r="W58" s="8" t="s">
        <v>72</v>
      </c>
      <c r="Y58" s="8">
        <v>2</v>
      </c>
      <c r="Z58" s="8" t="s">
        <v>69</v>
      </c>
      <c r="AA58" s="8" t="s">
        <v>70</v>
      </c>
      <c r="AB58" s="8" t="s">
        <v>70</v>
      </c>
      <c r="AC58" s="6">
        <v>2023</v>
      </c>
      <c r="AD58" s="8">
        <v>42666</v>
      </c>
      <c r="AE58" s="8">
        <v>1.1312485586079113E-3</v>
      </c>
      <c r="AF58" s="8" t="s">
        <v>415</v>
      </c>
    </row>
    <row r="59" spans="1:32" s="8" customFormat="1">
      <c r="A59" s="6">
        <v>20236200806402</v>
      </c>
      <c r="B59" s="7">
        <v>45055</v>
      </c>
      <c r="C59" s="8" t="s">
        <v>6</v>
      </c>
      <c r="D59" s="8" t="s">
        <v>360</v>
      </c>
      <c r="E59" s="8" t="s">
        <v>189</v>
      </c>
      <c r="F59" s="8" t="s">
        <v>189</v>
      </c>
      <c r="G59" s="8" t="s">
        <v>94</v>
      </c>
      <c r="H59" s="8" t="s">
        <v>30</v>
      </c>
      <c r="I59" s="8" t="s">
        <v>95</v>
      </c>
      <c r="J59" s="8" t="s">
        <v>361</v>
      </c>
      <c r="K59" s="8" t="s">
        <v>3</v>
      </c>
      <c r="L59" s="8" t="s">
        <v>165</v>
      </c>
      <c r="M59" s="8">
        <v>-7</v>
      </c>
      <c r="N59" s="8" t="s">
        <v>67</v>
      </c>
      <c r="O59" s="8" t="s">
        <v>85</v>
      </c>
      <c r="P59" s="8">
        <v>1</v>
      </c>
      <c r="Q59" s="8" t="s">
        <v>22</v>
      </c>
      <c r="R59" s="8" t="s">
        <v>86</v>
      </c>
      <c r="S59" s="8">
        <v>20236208168141</v>
      </c>
      <c r="T59" s="8" t="s">
        <v>153</v>
      </c>
      <c r="U59" s="8" t="s">
        <v>25</v>
      </c>
      <c r="V59" s="8" t="s">
        <v>362</v>
      </c>
      <c r="X59" s="8" t="s">
        <v>74</v>
      </c>
      <c r="Y59" s="8">
        <v>5</v>
      </c>
      <c r="Z59" s="8" t="s">
        <v>69</v>
      </c>
      <c r="AA59" s="8" t="s">
        <v>254</v>
      </c>
      <c r="AB59" s="8" t="s">
        <v>193</v>
      </c>
      <c r="AC59" s="6">
        <v>2023</v>
      </c>
      <c r="AD59" s="8">
        <v>42298</v>
      </c>
      <c r="AE59" s="8">
        <v>1.1456780426866153E-3</v>
      </c>
      <c r="AF59" s="8" t="s">
        <v>415</v>
      </c>
    </row>
    <row r="60" spans="1:32" s="8" customFormat="1">
      <c r="A60" s="6">
        <v>20236200104352</v>
      </c>
      <c r="B60" s="7">
        <v>44960</v>
      </c>
      <c r="C60" s="8" t="s">
        <v>8</v>
      </c>
      <c r="D60" s="8" t="s">
        <v>251</v>
      </c>
      <c r="H60" s="8" t="s">
        <v>33</v>
      </c>
      <c r="I60" s="8" t="s">
        <v>66</v>
      </c>
      <c r="J60" s="8" t="s">
        <v>270</v>
      </c>
      <c r="K60" s="8" t="s">
        <v>2</v>
      </c>
      <c r="L60" s="8" t="s">
        <v>81</v>
      </c>
      <c r="M60" s="8">
        <v>5</v>
      </c>
      <c r="N60" s="8" t="s">
        <v>67</v>
      </c>
      <c r="O60" s="8" t="s">
        <v>80</v>
      </c>
      <c r="P60" s="8">
        <v>1</v>
      </c>
      <c r="Q60" s="8" t="s">
        <v>13</v>
      </c>
      <c r="S60" s="8">
        <v>20233100091401</v>
      </c>
      <c r="T60" s="8" t="s">
        <v>84</v>
      </c>
      <c r="U60" s="8" t="s">
        <v>25</v>
      </c>
      <c r="V60" s="8" t="s">
        <v>271</v>
      </c>
      <c r="X60" s="8" t="s">
        <v>74</v>
      </c>
      <c r="Y60" s="8">
        <v>5</v>
      </c>
      <c r="Z60" s="8" t="s">
        <v>69</v>
      </c>
      <c r="AA60" s="8" t="s">
        <v>70</v>
      </c>
      <c r="AB60" s="8" t="s">
        <v>70</v>
      </c>
      <c r="AC60" s="6">
        <v>2023</v>
      </c>
      <c r="AD60" s="8">
        <v>8860</v>
      </c>
      <c r="AE60" s="8">
        <v>1.145929684942093E-3</v>
      </c>
      <c r="AF60" s="8" t="s">
        <v>415</v>
      </c>
    </row>
    <row r="61" spans="1:32" s="8" customFormat="1">
      <c r="A61" s="6">
        <v>20237701765492</v>
      </c>
      <c r="B61" s="7">
        <v>45093</v>
      </c>
      <c r="C61" s="8" t="s">
        <v>5</v>
      </c>
      <c r="D61" s="8" t="s">
        <v>407</v>
      </c>
      <c r="E61" s="8" t="s">
        <v>136</v>
      </c>
      <c r="F61" s="8" t="s">
        <v>136</v>
      </c>
      <c r="G61" s="8" t="s">
        <v>94</v>
      </c>
      <c r="H61" s="8" t="s">
        <v>33</v>
      </c>
      <c r="I61" s="8" t="s">
        <v>180</v>
      </c>
      <c r="J61" s="8" t="s">
        <v>220</v>
      </c>
      <c r="K61" s="8" t="s">
        <v>0</v>
      </c>
      <c r="L61" s="8" t="s">
        <v>227</v>
      </c>
      <c r="M61" s="8">
        <v>13</v>
      </c>
      <c r="N61" s="8" t="s">
        <v>67</v>
      </c>
      <c r="O61" s="8" t="s">
        <v>215</v>
      </c>
      <c r="P61" s="8">
        <v>1</v>
      </c>
      <c r="Q61" s="8" t="s">
        <v>13</v>
      </c>
      <c r="S61" s="8">
        <v>20233108727141</v>
      </c>
      <c r="T61" s="8" t="s">
        <v>100</v>
      </c>
      <c r="U61" s="8" t="s">
        <v>25</v>
      </c>
      <c r="V61" s="8" t="s">
        <v>408</v>
      </c>
      <c r="X61" s="8" t="s">
        <v>74</v>
      </c>
      <c r="Y61" s="8">
        <v>6</v>
      </c>
      <c r="Z61" s="8" t="s">
        <v>405</v>
      </c>
      <c r="AA61" s="8" t="s">
        <v>406</v>
      </c>
      <c r="AB61" s="8" t="s">
        <v>188</v>
      </c>
      <c r="AC61" s="6">
        <v>2023</v>
      </c>
      <c r="AD61" s="8">
        <v>63629</v>
      </c>
      <c r="AE61" s="8">
        <v>1.1464201035288335E-3</v>
      </c>
      <c r="AF61" s="8" t="s">
        <v>415</v>
      </c>
    </row>
    <row r="62" spans="1:32" s="8" customFormat="1">
      <c r="A62" s="6">
        <v>20236200154062</v>
      </c>
      <c r="B62" s="7">
        <v>44970</v>
      </c>
      <c r="C62" s="8" t="s">
        <v>8</v>
      </c>
      <c r="D62" s="8" t="s">
        <v>291</v>
      </c>
      <c r="H62" s="8" t="s">
        <v>33</v>
      </c>
      <c r="I62" s="8" t="s">
        <v>66</v>
      </c>
      <c r="J62" s="8" t="s">
        <v>292</v>
      </c>
      <c r="K62" s="8" t="s">
        <v>0</v>
      </c>
      <c r="L62" s="8" t="s">
        <v>116</v>
      </c>
      <c r="M62" s="8">
        <v>15</v>
      </c>
      <c r="N62" s="8" t="s">
        <v>71</v>
      </c>
      <c r="O62" s="8" t="s">
        <v>240</v>
      </c>
      <c r="P62" s="8">
        <v>1</v>
      </c>
      <c r="Q62" s="8" t="s">
        <v>16</v>
      </c>
      <c r="U62" s="8" t="s">
        <v>27</v>
      </c>
      <c r="W62" s="8" t="s">
        <v>72</v>
      </c>
      <c r="Y62" s="8">
        <v>4</v>
      </c>
      <c r="Z62" s="8" t="s">
        <v>69</v>
      </c>
      <c r="AA62" s="8" t="s">
        <v>70</v>
      </c>
      <c r="AB62" s="8" t="s">
        <v>70</v>
      </c>
      <c r="AC62" s="6">
        <v>2023</v>
      </c>
      <c r="AD62" s="8">
        <v>12475</v>
      </c>
      <c r="AE62" s="8">
        <v>1.2060397907004416E-3</v>
      </c>
      <c r="AF62" s="8" t="s">
        <v>415</v>
      </c>
    </row>
    <row r="63" spans="1:32" s="8" customFormat="1">
      <c r="A63" s="6">
        <v>20236200205762</v>
      </c>
      <c r="B63" s="7">
        <v>44979</v>
      </c>
      <c r="C63" s="8" t="s">
        <v>6</v>
      </c>
      <c r="D63" s="8" t="s">
        <v>296</v>
      </c>
      <c r="E63" s="8" t="s">
        <v>136</v>
      </c>
      <c r="F63" s="8" t="s">
        <v>136</v>
      </c>
      <c r="G63" s="8" t="s">
        <v>94</v>
      </c>
      <c r="H63" s="8" t="s">
        <v>30</v>
      </c>
      <c r="I63" s="8" t="s">
        <v>95</v>
      </c>
      <c r="J63" s="8" t="s">
        <v>162</v>
      </c>
      <c r="K63" s="8" t="s">
        <v>0</v>
      </c>
      <c r="L63" s="8" t="s">
        <v>89</v>
      </c>
      <c r="M63" s="8">
        <v>-56</v>
      </c>
      <c r="N63" s="8" t="s">
        <v>67</v>
      </c>
      <c r="O63" s="8" t="s">
        <v>75</v>
      </c>
      <c r="P63" s="8">
        <v>1</v>
      </c>
      <c r="Q63" s="8" t="s">
        <v>17</v>
      </c>
      <c r="R63" s="8" t="s">
        <v>76</v>
      </c>
      <c r="U63" s="8" t="s">
        <v>24</v>
      </c>
      <c r="W63" s="8" t="s">
        <v>72</v>
      </c>
      <c r="Y63" s="8">
        <v>2</v>
      </c>
      <c r="Z63" s="8" t="s">
        <v>69</v>
      </c>
      <c r="AA63" s="8" t="s">
        <v>233</v>
      </c>
      <c r="AB63" s="8" t="s">
        <v>198</v>
      </c>
      <c r="AC63" s="6">
        <v>2023</v>
      </c>
      <c r="AD63" s="8">
        <v>16072</v>
      </c>
      <c r="AE63" s="8">
        <v>1.2104487497118788E-3</v>
      </c>
      <c r="AF63" s="8" t="s">
        <v>415</v>
      </c>
    </row>
    <row r="64" spans="1:32" s="8" customFormat="1">
      <c r="A64" s="6">
        <v>20236202287122</v>
      </c>
      <c r="B64" s="7">
        <v>45106</v>
      </c>
      <c r="C64" s="8" t="s">
        <v>8</v>
      </c>
      <c r="D64" s="8" t="s">
        <v>392</v>
      </c>
      <c r="H64" s="8" t="s">
        <v>33</v>
      </c>
      <c r="I64" s="8" t="s">
        <v>66</v>
      </c>
      <c r="J64" s="8" t="s">
        <v>393</v>
      </c>
      <c r="K64" s="8" t="s">
        <v>0</v>
      </c>
      <c r="L64" s="8" t="s">
        <v>171</v>
      </c>
      <c r="M64" s="8">
        <v>14</v>
      </c>
      <c r="N64" s="8" t="s">
        <v>67</v>
      </c>
      <c r="O64" s="8" t="s">
        <v>394</v>
      </c>
      <c r="P64" s="8">
        <v>1</v>
      </c>
      <c r="Q64" s="8" t="s">
        <v>20</v>
      </c>
      <c r="R64" s="8" t="s">
        <v>217</v>
      </c>
      <c r="U64" s="8" t="s">
        <v>26</v>
      </c>
      <c r="W64" s="8" t="s">
        <v>72</v>
      </c>
      <c r="Y64" s="8">
        <v>3</v>
      </c>
      <c r="Z64" s="8" t="s">
        <v>69</v>
      </c>
      <c r="AA64" s="8" t="s">
        <v>70</v>
      </c>
      <c r="AB64" s="8" t="s">
        <v>70</v>
      </c>
      <c r="AC64" s="6">
        <v>2023</v>
      </c>
      <c r="AD64" s="8">
        <v>62230</v>
      </c>
      <c r="AE64" s="8">
        <v>1.2137632543893773E-3</v>
      </c>
      <c r="AF64" s="8" t="s">
        <v>415</v>
      </c>
    </row>
    <row r="65" spans="1:32" s="8" customFormat="1">
      <c r="A65" s="6">
        <v>20236200218862</v>
      </c>
      <c r="B65" s="7">
        <v>44981</v>
      </c>
      <c r="C65" s="8" t="s">
        <v>8</v>
      </c>
      <c r="D65" s="8" t="s">
        <v>300</v>
      </c>
      <c r="H65" s="8" t="s">
        <v>33</v>
      </c>
      <c r="I65" s="8" t="s">
        <v>66</v>
      </c>
      <c r="J65" s="8" t="s">
        <v>299</v>
      </c>
      <c r="K65" s="8" t="s">
        <v>0</v>
      </c>
      <c r="L65" s="8" t="s">
        <v>123</v>
      </c>
      <c r="M65" s="8">
        <v>4</v>
      </c>
      <c r="N65" s="8" t="s">
        <v>67</v>
      </c>
      <c r="O65" s="8" t="s">
        <v>207</v>
      </c>
      <c r="P65" s="8">
        <v>1</v>
      </c>
      <c r="Q65" s="8" t="s">
        <v>13</v>
      </c>
      <c r="S65" s="8">
        <v>20233108183401</v>
      </c>
      <c r="T65" s="8" t="s">
        <v>153</v>
      </c>
      <c r="U65" s="8" t="s">
        <v>25</v>
      </c>
      <c r="V65" s="8" t="s">
        <v>301</v>
      </c>
      <c r="X65" s="8" t="s">
        <v>74</v>
      </c>
      <c r="Y65" s="8">
        <v>15</v>
      </c>
      <c r="Z65" s="8" t="s">
        <v>69</v>
      </c>
      <c r="AA65" s="8" t="s">
        <v>70</v>
      </c>
      <c r="AB65" s="8" t="s">
        <v>70</v>
      </c>
      <c r="AC65" s="6">
        <v>2023</v>
      </c>
      <c r="AD65" s="8">
        <v>16883</v>
      </c>
      <c r="AE65" s="8">
        <v>1.2521522600088542E-3</v>
      </c>
      <c r="AF65" s="8" t="s">
        <v>415</v>
      </c>
    </row>
    <row r="66" spans="1:32" s="8" customFormat="1">
      <c r="A66" s="6">
        <v>20236200247462</v>
      </c>
      <c r="B66" s="7">
        <v>44988</v>
      </c>
      <c r="C66" s="8" t="s">
        <v>8</v>
      </c>
      <c r="D66" s="8" t="s">
        <v>261</v>
      </c>
      <c r="H66" s="8" t="s">
        <v>33</v>
      </c>
      <c r="I66" s="8" t="s">
        <v>66</v>
      </c>
      <c r="J66" s="8" t="s">
        <v>302</v>
      </c>
      <c r="K66" s="8" t="s">
        <v>0</v>
      </c>
      <c r="L66" s="8" t="s">
        <v>91</v>
      </c>
      <c r="M66" s="8">
        <v>-22</v>
      </c>
      <c r="N66" s="8" t="s">
        <v>71</v>
      </c>
      <c r="O66" s="8" t="s">
        <v>285</v>
      </c>
      <c r="P66" s="8">
        <v>1</v>
      </c>
      <c r="Q66" s="8" t="s">
        <v>22</v>
      </c>
      <c r="U66" s="8" t="s">
        <v>27</v>
      </c>
      <c r="W66" s="8" t="s">
        <v>72</v>
      </c>
      <c r="Y66" s="8">
        <v>6</v>
      </c>
      <c r="Z66" s="8" t="s">
        <v>69</v>
      </c>
      <c r="AA66" s="8" t="s">
        <v>70</v>
      </c>
      <c r="AB66" s="8" t="s">
        <v>70</v>
      </c>
      <c r="AC66" s="6">
        <v>2023</v>
      </c>
      <c r="AD66" s="8">
        <v>18878</v>
      </c>
      <c r="AE66" s="8">
        <v>1.282921581085783E-3</v>
      </c>
      <c r="AF66" s="8" t="s">
        <v>415</v>
      </c>
    </row>
    <row r="67" spans="1:32" s="8" customFormat="1">
      <c r="A67" s="6">
        <v>20236200477162</v>
      </c>
      <c r="B67" s="7">
        <v>45034</v>
      </c>
      <c r="C67" s="8" t="s">
        <v>6</v>
      </c>
      <c r="D67" s="8" t="s">
        <v>331</v>
      </c>
      <c r="E67" s="8" t="s">
        <v>136</v>
      </c>
      <c r="F67" s="8" t="s">
        <v>136</v>
      </c>
      <c r="G67" s="8" t="s">
        <v>94</v>
      </c>
      <c r="H67" s="8" t="s">
        <v>28</v>
      </c>
      <c r="I67" s="8" t="s">
        <v>176</v>
      </c>
      <c r="J67" s="8" t="s">
        <v>335</v>
      </c>
      <c r="K67" s="8" t="s">
        <v>4</v>
      </c>
      <c r="L67" s="8" t="s">
        <v>147</v>
      </c>
      <c r="M67" s="8">
        <v>-6</v>
      </c>
      <c r="N67" s="8" t="s">
        <v>71</v>
      </c>
      <c r="O67" s="8" t="s">
        <v>205</v>
      </c>
      <c r="P67" s="8">
        <v>1</v>
      </c>
      <c r="Q67" s="8" t="s">
        <v>12</v>
      </c>
      <c r="U67" s="8" t="s">
        <v>27</v>
      </c>
      <c r="W67" s="8" t="s">
        <v>72</v>
      </c>
      <c r="Y67" s="8">
        <v>2</v>
      </c>
      <c r="Z67" s="8" t="s">
        <v>69</v>
      </c>
      <c r="AA67" s="8" t="s">
        <v>254</v>
      </c>
      <c r="AB67" s="8" t="s">
        <v>221</v>
      </c>
      <c r="AC67" s="6">
        <v>2023</v>
      </c>
      <c r="AD67" s="8">
        <v>34106</v>
      </c>
      <c r="AE67" s="8">
        <v>1.3064658743655588E-3</v>
      </c>
      <c r="AF67" s="8" t="s">
        <v>415</v>
      </c>
    </row>
    <row r="68" spans="1:32" s="8" customFormat="1">
      <c r="A68" s="6">
        <v>20236200810932</v>
      </c>
      <c r="B68" s="7">
        <v>45055</v>
      </c>
      <c r="C68" s="8" t="s">
        <v>8</v>
      </c>
      <c r="D68" s="8" t="s">
        <v>269</v>
      </c>
      <c r="H68" s="8" t="s">
        <v>33</v>
      </c>
      <c r="I68" s="8" t="s">
        <v>66</v>
      </c>
      <c r="J68" s="8" t="s">
        <v>363</v>
      </c>
      <c r="K68" s="8" t="s">
        <v>2</v>
      </c>
      <c r="L68" s="8" t="s">
        <v>165</v>
      </c>
      <c r="M68" s="8">
        <v>6</v>
      </c>
      <c r="N68" s="8" t="s">
        <v>67</v>
      </c>
      <c r="O68" s="8" t="s">
        <v>92</v>
      </c>
      <c r="P68" s="8">
        <v>1</v>
      </c>
      <c r="Q68" s="8" t="s">
        <v>13</v>
      </c>
      <c r="S68" s="8">
        <v>20233107854071</v>
      </c>
      <c r="T68" s="8" t="s">
        <v>132</v>
      </c>
      <c r="U68" s="8" t="s">
        <v>25</v>
      </c>
      <c r="V68" s="8" t="s">
        <v>364</v>
      </c>
      <c r="X68" s="8" t="s">
        <v>74</v>
      </c>
      <c r="Y68" s="8">
        <v>6</v>
      </c>
      <c r="Z68" s="8" t="s">
        <v>69</v>
      </c>
      <c r="AA68" s="8" t="s">
        <v>70</v>
      </c>
      <c r="AB68" s="8" t="s">
        <v>70</v>
      </c>
      <c r="AC68" s="6">
        <v>2023</v>
      </c>
      <c r="AD68" s="8">
        <v>42601</v>
      </c>
      <c r="AE68" s="8">
        <v>1.3582517747511291E-3</v>
      </c>
      <c r="AF68" s="8" t="s">
        <v>415</v>
      </c>
    </row>
    <row r="69" spans="1:32" s="8" customFormat="1">
      <c r="A69" s="6">
        <v>20236200187522</v>
      </c>
      <c r="B69" s="7">
        <v>44975</v>
      </c>
      <c r="C69" s="8" t="s">
        <v>8</v>
      </c>
      <c r="D69" s="8" t="s">
        <v>295</v>
      </c>
      <c r="H69" s="8" t="s">
        <v>33</v>
      </c>
      <c r="I69" s="8" t="s">
        <v>66</v>
      </c>
      <c r="J69" s="8" t="s">
        <v>140</v>
      </c>
      <c r="K69" s="8" t="s">
        <v>0</v>
      </c>
      <c r="L69" s="8" t="s">
        <v>120</v>
      </c>
      <c r="M69" s="8">
        <v>-58</v>
      </c>
      <c r="N69" s="8" t="s">
        <v>67</v>
      </c>
      <c r="O69" s="8" t="s">
        <v>75</v>
      </c>
      <c r="P69" s="8">
        <v>1</v>
      </c>
      <c r="Q69" s="8" t="s">
        <v>17</v>
      </c>
      <c r="R69" s="8" t="s">
        <v>76</v>
      </c>
      <c r="U69" s="8" t="s">
        <v>26</v>
      </c>
      <c r="W69" s="8" t="s">
        <v>72</v>
      </c>
      <c r="Y69" s="8">
        <v>4</v>
      </c>
      <c r="Z69" s="8" t="s">
        <v>69</v>
      </c>
      <c r="AA69" s="8" t="s">
        <v>70</v>
      </c>
      <c r="AB69" s="8" t="s">
        <v>70</v>
      </c>
      <c r="AC69" s="6">
        <v>2023</v>
      </c>
      <c r="AD69" s="8">
        <v>14797</v>
      </c>
      <c r="AE69" s="8">
        <v>1.4034575929525728E-3</v>
      </c>
      <c r="AF69" s="8" t="s">
        <v>415</v>
      </c>
    </row>
    <row r="70" spans="1:32" s="8" customFormat="1">
      <c r="A70" s="6">
        <v>20236201101672</v>
      </c>
      <c r="B70" s="7">
        <v>45075</v>
      </c>
      <c r="C70" s="8" t="s">
        <v>8</v>
      </c>
      <c r="D70" s="8" t="s">
        <v>374</v>
      </c>
      <c r="H70" s="8" t="s">
        <v>33</v>
      </c>
      <c r="I70" s="8" t="s">
        <v>66</v>
      </c>
      <c r="J70" s="8" t="s">
        <v>375</v>
      </c>
      <c r="K70" s="8" t="s">
        <v>0</v>
      </c>
      <c r="L70" s="8" t="s">
        <v>141</v>
      </c>
      <c r="M70" s="8">
        <v>-7</v>
      </c>
      <c r="N70" s="8" t="s">
        <v>67</v>
      </c>
      <c r="O70" s="8" t="s">
        <v>172</v>
      </c>
      <c r="P70" s="8">
        <v>1</v>
      </c>
      <c r="Q70" s="8" t="s">
        <v>12</v>
      </c>
      <c r="U70" s="8" t="s">
        <v>26</v>
      </c>
      <c r="W70" s="8" t="s">
        <v>72</v>
      </c>
      <c r="Y70" s="8">
        <v>1</v>
      </c>
      <c r="Z70" s="8" t="s">
        <v>69</v>
      </c>
      <c r="AA70" s="8" t="s">
        <v>70</v>
      </c>
      <c r="AB70" s="8" t="s">
        <v>70</v>
      </c>
      <c r="AC70" s="6">
        <v>2023</v>
      </c>
      <c r="AD70" s="8">
        <v>49550</v>
      </c>
      <c r="AE70" s="8">
        <v>1.4061466352435215E-3</v>
      </c>
      <c r="AF70" s="8" t="s">
        <v>415</v>
      </c>
    </row>
  </sheetData>
  <autoFilter ref="A1:AF1" xr:uid="{00000000-0009-0000-0000-000000000000}"/>
  <conditionalFormatting sqref="A1:A70">
    <cfRule type="duplicateValues" dxfId="5" priority="4"/>
    <cfRule type="duplicateValues" dxfId="4" priority="5"/>
    <cfRule type="duplicateValues" dxfId="3" priority="6"/>
  </conditionalFormatting>
  <conditionalFormatting sqref="AC2:AC70">
    <cfRule type="duplicateValues" dxfId="2" priority="1"/>
    <cfRule type="duplicateValues" dxfId="1" priority="2"/>
    <cfRule type="duplicateValues" dxfId="0"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484"/>
  <sheetViews>
    <sheetView tabSelected="1" zoomScale="90" zoomScaleNormal="90" workbookViewId="0">
      <pane xSplit="2" ySplit="1" topLeftCell="R2" activePane="bottomRight" state="frozen"/>
      <selection pane="topRight" activeCell="C1" sqref="C1"/>
      <selection pane="bottomLeft" activeCell="A2" sqref="A2"/>
      <selection pane="bottomRight" activeCell="W1" sqref="W1"/>
    </sheetView>
  </sheetViews>
  <sheetFormatPr baseColWidth="10" defaultColWidth="10.85546875" defaultRowHeight="15"/>
  <cols>
    <col min="1" max="1" width="21.7109375" style="26" customWidth="1"/>
    <col min="2" max="2" width="21.28515625" style="18" customWidth="1"/>
    <col min="3" max="3" width="15.5703125" style="19" customWidth="1"/>
    <col min="4" max="4" width="17.42578125" style="18" customWidth="1"/>
    <col min="5" max="5" width="32.7109375" style="27" customWidth="1"/>
    <col min="6" max="6" width="25.28515625" style="18" bestFit="1" customWidth="1"/>
    <col min="7" max="7" width="42.28515625" style="18" customWidth="1"/>
    <col min="8" max="8" width="34.42578125" style="18" customWidth="1"/>
    <col min="9" max="9" width="47.28515625" style="18" customWidth="1"/>
    <col min="10" max="10" width="42.7109375" style="18" customWidth="1"/>
    <col min="11" max="11" width="17" style="18" customWidth="1"/>
    <col min="12" max="13" width="17.28515625" style="20" bestFit="1" customWidth="1"/>
    <col min="14" max="14" width="23" style="20" customWidth="1"/>
    <col min="15" max="15" width="20.140625" style="20" customWidth="1"/>
    <col min="16" max="16" width="21" style="18" customWidth="1"/>
    <col min="17" max="17" width="23.7109375" style="18" customWidth="1"/>
    <col min="18" max="18" width="25.140625" style="18" customWidth="1"/>
    <col min="19" max="19" width="17.140625" style="18" bestFit="1" customWidth="1"/>
    <col min="20" max="20" width="20.7109375" style="18" bestFit="1" customWidth="1"/>
    <col min="21" max="21" width="26.28515625" style="18" customWidth="1"/>
    <col min="22" max="22" width="19.140625" style="18" customWidth="1"/>
    <col min="23" max="24" width="24.28515625" style="18" customWidth="1"/>
    <col min="25" max="25" width="17.7109375" style="18" customWidth="1"/>
    <col min="26" max="26" width="24.28515625" style="24" customWidth="1"/>
    <col min="27" max="27" width="37.5703125" style="21" customWidth="1"/>
    <col min="28" max="28" width="192.28515625" style="74" customWidth="1"/>
    <col min="29" max="29" width="27.5703125" style="23" customWidth="1"/>
    <col min="30" max="30" width="26.140625" style="23" customWidth="1"/>
    <col min="31" max="31" width="28.7109375" style="23" customWidth="1"/>
    <col min="32" max="32" width="24.28515625" style="23" customWidth="1"/>
    <col min="33" max="33" width="30.85546875" style="23" customWidth="1"/>
    <col min="34" max="34" width="40.5703125" style="23" customWidth="1"/>
    <col min="35" max="35" width="19" style="23" customWidth="1"/>
    <col min="36" max="77" width="10.85546875" style="23"/>
    <col min="78" max="16384" width="10.85546875" style="18"/>
  </cols>
  <sheetData>
    <row r="1" spans="1:77" s="16" customFormat="1" ht="72" customHeight="1" thickBot="1">
      <c r="A1" s="62" t="s">
        <v>416</v>
      </c>
      <c r="B1" s="63" t="s">
        <v>417</v>
      </c>
      <c r="C1" s="64" t="s">
        <v>418</v>
      </c>
      <c r="D1" s="64" t="s">
        <v>419</v>
      </c>
      <c r="E1" s="63" t="s">
        <v>420</v>
      </c>
      <c r="F1" s="63" t="s">
        <v>421</v>
      </c>
      <c r="G1" s="63" t="s">
        <v>422</v>
      </c>
      <c r="H1" s="63" t="s">
        <v>423</v>
      </c>
      <c r="I1" s="63" t="s">
        <v>424</v>
      </c>
      <c r="J1" s="63" t="s">
        <v>425</v>
      </c>
      <c r="K1" s="63" t="s">
        <v>426</v>
      </c>
      <c r="L1" s="61" t="s">
        <v>427</v>
      </c>
      <c r="M1" s="61" t="s">
        <v>428</v>
      </c>
      <c r="N1" s="61" t="s">
        <v>429</v>
      </c>
      <c r="O1" s="61" t="s">
        <v>430</v>
      </c>
      <c r="P1" s="56" t="s">
        <v>431</v>
      </c>
      <c r="Q1" s="56" t="s">
        <v>432</v>
      </c>
      <c r="R1" s="56" t="s">
        <v>433</v>
      </c>
      <c r="S1" s="56" t="s">
        <v>434</v>
      </c>
      <c r="T1" s="56" t="s">
        <v>435</v>
      </c>
      <c r="U1" s="56" t="s">
        <v>436</v>
      </c>
      <c r="V1" s="56" t="s">
        <v>437</v>
      </c>
      <c r="W1" s="57" t="s">
        <v>438</v>
      </c>
      <c r="X1" s="57" t="s">
        <v>439</v>
      </c>
      <c r="Y1" s="58" t="s">
        <v>440</v>
      </c>
      <c r="Z1" s="59" t="s">
        <v>441</v>
      </c>
      <c r="AA1" s="60" t="s">
        <v>442</v>
      </c>
      <c r="AB1" s="65" t="s">
        <v>443</v>
      </c>
      <c r="AC1" s="51"/>
      <c r="AD1" s="25">
        <v>45125</v>
      </c>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row>
    <row r="2" spans="1:77" s="28" customFormat="1" ht="102.75" customHeight="1">
      <c r="A2" s="52">
        <v>20236200523022</v>
      </c>
      <c r="B2" s="52">
        <f>Muestra!A2</f>
        <v>20236200523022</v>
      </c>
      <c r="C2" s="53">
        <v>45041</v>
      </c>
      <c r="D2" s="53">
        <v>45041</v>
      </c>
      <c r="E2" s="54" t="s">
        <v>331</v>
      </c>
      <c r="F2" s="54" t="s">
        <v>444</v>
      </c>
      <c r="G2" s="54" t="s">
        <v>213</v>
      </c>
      <c r="H2" s="54" t="s">
        <v>445</v>
      </c>
      <c r="I2" s="54" t="s">
        <v>12</v>
      </c>
      <c r="J2" s="54" t="s">
        <v>446</v>
      </c>
      <c r="K2" s="54" t="s">
        <v>446</v>
      </c>
      <c r="L2" s="52">
        <f>NETWORKDAYS(C2,D2,'Dias Festivos'!$B$1:$B$20)-1</f>
        <v>0</v>
      </c>
      <c r="M2" s="52" t="str">
        <f>IF(Y2="NO APLICA","NO APLICA",(IF(Y2="NO SE PUDO ESTABLECER","NO SE PUDO ESTABLECER",NETWORKDAYS(D2,Y2,'Dias Festivos'!$B$1:$B$20)-1)))</f>
        <v>NO APLICA</v>
      </c>
      <c r="N2" s="52" t="str">
        <f t="shared" ref="N2:N47" si="0">IF(Y2="NO APLICA","NO APLICA",(IF(Y2="NO SE PUDO ESTABLECER","NO SE PUDO ESTABLECER",_xlfn.DAYS(Y2,AA2))))</f>
        <v>NO APLICA</v>
      </c>
      <c r="O2" s="54" t="str">
        <f t="shared" ref="O2:O47" si="1">IF(AA2="NO APLICA","NO APLICA",(IF(AA2="NO SE PUDO ESTABLECER","NO SE PUDO ESTABLECER",_xlfn.DAYS(C2,AA2))))</f>
        <v>NO APLICA</v>
      </c>
      <c r="P2" s="54" t="s">
        <v>67</v>
      </c>
      <c r="Q2" s="54" t="s">
        <v>446</v>
      </c>
      <c r="R2" s="54" t="s">
        <v>446</v>
      </c>
      <c r="S2" s="54" t="s">
        <v>446</v>
      </c>
      <c r="T2" s="54" t="s">
        <v>71</v>
      </c>
      <c r="U2" s="54" t="s">
        <v>446</v>
      </c>
      <c r="V2" s="54" t="s">
        <v>446</v>
      </c>
      <c r="W2" s="54" t="s">
        <v>446</v>
      </c>
      <c r="X2" s="54" t="s">
        <v>446</v>
      </c>
      <c r="Y2" s="54" t="s">
        <v>446</v>
      </c>
      <c r="Z2" s="54" t="s">
        <v>446</v>
      </c>
      <c r="AA2" s="55" t="s">
        <v>446</v>
      </c>
      <c r="AB2" s="72" t="s">
        <v>447</v>
      </c>
    </row>
    <row r="3" spans="1:77" s="28" customFormat="1" ht="120" customHeight="1">
      <c r="A3" s="26">
        <v>20236200785312</v>
      </c>
      <c r="B3" s="26">
        <f>Muestra!A3</f>
        <v>20236200785312</v>
      </c>
      <c r="C3" s="31">
        <v>45049</v>
      </c>
      <c r="D3" s="32">
        <v>45051</v>
      </c>
      <c r="E3" s="30" t="s">
        <v>448</v>
      </c>
      <c r="F3" s="30" t="s">
        <v>449</v>
      </c>
      <c r="G3" s="30" t="s">
        <v>450</v>
      </c>
      <c r="H3" s="30" t="s">
        <v>445</v>
      </c>
      <c r="I3" s="30" t="s">
        <v>13</v>
      </c>
      <c r="J3" s="30" t="s">
        <v>68</v>
      </c>
      <c r="K3" s="30" t="s">
        <v>451</v>
      </c>
      <c r="L3" s="26">
        <f>NETWORKDAYS(C3,D3,'Dias Festivos'!$B$1:$B$20)-1</f>
        <v>2</v>
      </c>
      <c r="M3" s="26">
        <f>IF(Y3="NO APLICA","NO APLICA",(IF(Y3="NO SE PUDO ESTABLECER","NO SE PUDO ESTABLECER",NETWORKDAYS(D3,Y3,'Dias Festivos'!$B$1:$B$20)-1)))</f>
        <v>0</v>
      </c>
      <c r="N3" s="26">
        <f t="shared" si="0"/>
        <v>-11</v>
      </c>
      <c r="O3" s="30">
        <f t="shared" si="1"/>
        <v>-13</v>
      </c>
      <c r="P3" s="30" t="s">
        <v>67</v>
      </c>
      <c r="Q3" s="30" t="s">
        <v>67</v>
      </c>
      <c r="R3" s="30" t="s">
        <v>67</v>
      </c>
      <c r="S3" s="30" t="s">
        <v>67</v>
      </c>
      <c r="T3" s="30" t="s">
        <v>67</v>
      </c>
      <c r="U3" s="30" t="s">
        <v>446</v>
      </c>
      <c r="V3" s="32">
        <v>45062</v>
      </c>
      <c r="W3" s="26">
        <v>20236200015394</v>
      </c>
      <c r="X3" s="30" t="s">
        <v>446</v>
      </c>
      <c r="Y3" s="32">
        <v>45051</v>
      </c>
      <c r="Z3" s="26">
        <v>20233107779301</v>
      </c>
      <c r="AA3" s="32">
        <v>45062</v>
      </c>
      <c r="AB3" s="66" t="s">
        <v>452</v>
      </c>
    </row>
    <row r="4" spans="1:77" s="28" customFormat="1" ht="148.5" customHeight="1">
      <c r="A4" s="26">
        <v>20236200067682</v>
      </c>
      <c r="B4" s="26">
        <f>Muestra!A4</f>
        <v>20236200067682</v>
      </c>
      <c r="C4" s="33">
        <v>44950</v>
      </c>
      <c r="D4" s="34">
        <v>44952</v>
      </c>
      <c r="E4" s="30" t="s">
        <v>453</v>
      </c>
      <c r="F4" s="30" t="s">
        <v>449</v>
      </c>
      <c r="G4" s="30" t="s">
        <v>454</v>
      </c>
      <c r="H4" s="30" t="s">
        <v>445</v>
      </c>
      <c r="I4" s="30" t="s">
        <v>17</v>
      </c>
      <c r="J4" s="30" t="s">
        <v>68</v>
      </c>
      <c r="K4" s="30" t="s">
        <v>455</v>
      </c>
      <c r="L4" s="26">
        <f>NETWORKDAYS(C4,D4,'Dias Festivos'!$B$1:$B$20)-1</f>
        <v>2</v>
      </c>
      <c r="M4" s="26">
        <f>IF(Y4="NO APLICA","NO APLICA",(IF(Y4="NO SE PUDO ESTABLECER","NO SE PUDO ESTABLECER",NETWORKDAYS(D4,Y4,'Dias Festivos'!$B$1:$B$20)-1)))</f>
        <v>21</v>
      </c>
      <c r="N4" s="26">
        <f t="shared" si="0"/>
        <v>0</v>
      </c>
      <c r="O4" s="30">
        <f t="shared" si="1"/>
        <v>-31</v>
      </c>
      <c r="P4" s="30" t="s">
        <v>71</v>
      </c>
      <c r="Q4" s="30" t="s">
        <v>71</v>
      </c>
      <c r="R4" s="30" t="s">
        <v>71</v>
      </c>
      <c r="S4" s="30" t="s">
        <v>67</v>
      </c>
      <c r="T4" s="30" t="s">
        <v>71</v>
      </c>
      <c r="U4" s="30" t="s">
        <v>446</v>
      </c>
      <c r="V4" s="32">
        <v>44981</v>
      </c>
      <c r="W4" s="35">
        <v>20236200025864</v>
      </c>
      <c r="X4" s="31">
        <v>44981</v>
      </c>
      <c r="Y4" s="32">
        <v>44981</v>
      </c>
      <c r="Z4" s="35">
        <v>20231040641951</v>
      </c>
      <c r="AA4" s="31">
        <v>44981</v>
      </c>
      <c r="AB4" s="66" t="s">
        <v>456</v>
      </c>
    </row>
    <row r="5" spans="1:77" s="28" customFormat="1" ht="98.25" customHeight="1">
      <c r="A5" s="26">
        <v>20236200842682</v>
      </c>
      <c r="B5" s="26">
        <f>Muestra!A5</f>
        <v>20236200842682</v>
      </c>
      <c r="C5" s="33">
        <v>45061</v>
      </c>
      <c r="D5" s="34">
        <v>45061</v>
      </c>
      <c r="E5" s="30" t="s">
        <v>457</v>
      </c>
      <c r="F5" s="30" t="s">
        <v>449</v>
      </c>
      <c r="G5" s="30" t="s">
        <v>458</v>
      </c>
      <c r="H5" s="30" t="s">
        <v>459</v>
      </c>
      <c r="I5" s="30" t="s">
        <v>21</v>
      </c>
      <c r="J5" s="30" t="s">
        <v>68</v>
      </c>
      <c r="K5" s="30" t="s">
        <v>455</v>
      </c>
      <c r="L5" s="26">
        <f>NETWORKDAYS(C5,D5,'Dias Festivos'!$B$1:$B$20)-1</f>
        <v>0</v>
      </c>
      <c r="M5" s="26">
        <f>IF(Y5="NO APLICA","NO APLICA",(IF(Y5="NO SE PUDO ESTABLECER","NO SE PUDO ESTABLECER",NETWORKDAYS(D5,Y5,'Dias Festivos'!$B$1:$B$20)-1)))</f>
        <v>2</v>
      </c>
      <c r="N5" s="26">
        <f t="shared" si="0"/>
        <v>-1</v>
      </c>
      <c r="O5" s="30">
        <f t="shared" si="1"/>
        <v>-3</v>
      </c>
      <c r="P5" s="30" t="s">
        <v>67</v>
      </c>
      <c r="Q5" s="30" t="s">
        <v>460</v>
      </c>
      <c r="R5" s="30" t="s">
        <v>460</v>
      </c>
      <c r="S5" s="30" t="s">
        <v>67</v>
      </c>
      <c r="T5" s="30" t="s">
        <v>67</v>
      </c>
      <c r="U5" s="30" t="s">
        <v>446</v>
      </c>
      <c r="V5" s="31">
        <v>45064</v>
      </c>
      <c r="W5" s="35">
        <v>20236200015634</v>
      </c>
      <c r="X5" s="30" t="s">
        <v>446</v>
      </c>
      <c r="Y5" s="31">
        <v>45063</v>
      </c>
      <c r="Z5" s="35">
        <v>20236107858611</v>
      </c>
      <c r="AA5" s="31">
        <v>45064</v>
      </c>
      <c r="AB5" s="67" t="s">
        <v>461</v>
      </c>
    </row>
    <row r="6" spans="1:77" s="28" customFormat="1" ht="98.25" customHeight="1">
      <c r="A6" s="26">
        <v>20236200442772</v>
      </c>
      <c r="B6" s="26">
        <f>Muestra!A6</f>
        <v>20236200442772</v>
      </c>
      <c r="C6" s="31">
        <v>45028</v>
      </c>
      <c r="D6" s="31">
        <v>45028</v>
      </c>
      <c r="E6" s="30" t="s">
        <v>462</v>
      </c>
      <c r="F6" s="30" t="s">
        <v>449</v>
      </c>
      <c r="G6" s="30" t="s">
        <v>463</v>
      </c>
      <c r="H6" s="30" t="s">
        <v>459</v>
      </c>
      <c r="I6" s="30" t="s">
        <v>13</v>
      </c>
      <c r="J6" s="30" t="s">
        <v>68</v>
      </c>
      <c r="K6" s="30" t="s">
        <v>451</v>
      </c>
      <c r="L6" s="26">
        <f>NETWORKDAYS(C6,D6,'Dias Festivos'!$B$1:$B$20)-1</f>
        <v>0</v>
      </c>
      <c r="M6" s="26">
        <f>IF(Y6="NO APLICA","NO APLICA",(IF(Y6="NO SE PUDO ESTABLECER","NO SE PUDO ESTABLECER",NETWORKDAYS(D6,Y6,'Dias Festivos'!$B$1:$B$20)-1)))</f>
        <v>3</v>
      </c>
      <c r="N6" s="26">
        <f t="shared" si="0"/>
        <v>-21</v>
      </c>
      <c r="O6" s="30">
        <f t="shared" si="1"/>
        <v>-26</v>
      </c>
      <c r="P6" s="30" t="s">
        <v>67</v>
      </c>
      <c r="Q6" s="30" t="s">
        <v>71</v>
      </c>
      <c r="R6" s="30" t="s">
        <v>71</v>
      </c>
      <c r="S6" s="30" t="s">
        <v>67</v>
      </c>
      <c r="T6" s="30" t="s">
        <v>67</v>
      </c>
      <c r="U6" s="30" t="s">
        <v>446</v>
      </c>
      <c r="V6" s="32">
        <v>45054</v>
      </c>
      <c r="W6" s="26">
        <v>20236200014754</v>
      </c>
      <c r="X6" s="30" t="s">
        <v>446</v>
      </c>
      <c r="Y6" s="32">
        <v>45033</v>
      </c>
      <c r="Z6" s="26" t="s">
        <v>464</v>
      </c>
      <c r="AA6" s="32">
        <v>45054</v>
      </c>
      <c r="AB6" s="67" t="s">
        <v>465</v>
      </c>
    </row>
    <row r="7" spans="1:77" s="28" customFormat="1" ht="98.25" customHeight="1">
      <c r="A7" s="26">
        <v>20236200537642</v>
      </c>
      <c r="B7" s="26">
        <f>Muestra!A7</f>
        <v>20236200537642</v>
      </c>
      <c r="C7" s="31">
        <v>45043</v>
      </c>
      <c r="D7" s="31">
        <v>45043</v>
      </c>
      <c r="E7" s="36" t="s">
        <v>331</v>
      </c>
      <c r="F7" s="30" t="s">
        <v>444</v>
      </c>
      <c r="G7" s="30" t="s">
        <v>463</v>
      </c>
      <c r="H7" s="30" t="s">
        <v>459</v>
      </c>
      <c r="I7" s="30" t="s">
        <v>12</v>
      </c>
      <c r="J7" s="30" t="s">
        <v>68</v>
      </c>
      <c r="K7" s="30" t="s">
        <v>451</v>
      </c>
      <c r="L7" s="26">
        <f>NETWORKDAYS(C7,D7,'Dias Festivos'!$B$1:$B$20)-1</f>
        <v>0</v>
      </c>
      <c r="M7" s="26">
        <f>IF(Y7="NO APLICA","NO APLICA",(IF(Y7="NO SE PUDO ESTABLECER","NO SE PUDO ESTABLECER",NETWORKDAYS(D7,Y7,'Dias Festivos'!$B$1:$B$20)-1)))</f>
        <v>19</v>
      </c>
      <c r="N7" s="26">
        <f t="shared" si="0"/>
        <v>-13</v>
      </c>
      <c r="O7" s="30">
        <f t="shared" si="1"/>
        <v>-43</v>
      </c>
      <c r="P7" s="30" t="s">
        <v>67</v>
      </c>
      <c r="Q7" s="30" t="s">
        <v>71</v>
      </c>
      <c r="R7" s="30" t="s">
        <v>71</v>
      </c>
      <c r="S7" s="30" t="s">
        <v>67</v>
      </c>
      <c r="T7" s="30" t="s">
        <v>67</v>
      </c>
      <c r="U7" s="30" t="s">
        <v>446</v>
      </c>
      <c r="V7" s="32">
        <v>45086</v>
      </c>
      <c r="W7" s="26">
        <v>20236200021124</v>
      </c>
      <c r="X7" s="30" t="s">
        <v>446</v>
      </c>
      <c r="Y7" s="32">
        <v>45073</v>
      </c>
      <c r="Z7" s="26">
        <v>20232208035451</v>
      </c>
      <c r="AA7" s="32">
        <v>45086</v>
      </c>
      <c r="AB7" s="67" t="s">
        <v>465</v>
      </c>
    </row>
    <row r="8" spans="1:77" s="28" customFormat="1" ht="111" customHeight="1">
      <c r="A8" s="26">
        <v>20236200303712</v>
      </c>
      <c r="B8" s="26">
        <f>Muestra!A8</f>
        <v>20236200303712</v>
      </c>
      <c r="C8" s="31">
        <v>44995</v>
      </c>
      <c r="D8" s="32">
        <v>44998</v>
      </c>
      <c r="E8" s="27" t="s">
        <v>466</v>
      </c>
      <c r="F8" s="30" t="s">
        <v>449</v>
      </c>
      <c r="G8" s="30" t="s">
        <v>213</v>
      </c>
      <c r="H8" s="30" t="s">
        <v>445</v>
      </c>
      <c r="I8" s="30" t="s">
        <v>14</v>
      </c>
      <c r="J8" s="30" t="s">
        <v>446</v>
      </c>
      <c r="K8" s="30" t="s">
        <v>446</v>
      </c>
      <c r="L8" s="26">
        <f>NETWORKDAYS(C8,D8,'Dias Festivos'!$B$1:$B$20)-1</f>
        <v>1</v>
      </c>
      <c r="M8" s="26" t="str">
        <f>IF(Y8="NO APLICA","NO APLICA",(IF(Y8="NO SE PUDO ESTABLECER","NO SE PUDO ESTABLECER",NETWORKDAYS(D8,Y8,'Dias Festivos'!$B$1:$B$20)-1)))</f>
        <v>NO SE PUDO ESTABLECER</v>
      </c>
      <c r="N8" s="26" t="str">
        <f t="shared" si="0"/>
        <v>NO SE PUDO ESTABLECER</v>
      </c>
      <c r="O8" s="30" t="str">
        <f t="shared" si="1"/>
        <v>NO SE PUDO ESTABLECER</v>
      </c>
      <c r="P8" s="30" t="s">
        <v>446</v>
      </c>
      <c r="Q8" s="30" t="s">
        <v>446</v>
      </c>
      <c r="R8" s="30" t="s">
        <v>446</v>
      </c>
      <c r="S8" s="30" t="s">
        <v>446</v>
      </c>
      <c r="T8" s="30" t="s">
        <v>446</v>
      </c>
      <c r="U8" s="30" t="s">
        <v>446</v>
      </c>
      <c r="V8" s="30" t="s">
        <v>446</v>
      </c>
      <c r="W8" s="30" t="s">
        <v>446</v>
      </c>
      <c r="X8" s="30" t="s">
        <v>446</v>
      </c>
      <c r="Y8" s="30" t="s">
        <v>460</v>
      </c>
      <c r="Z8" s="24" t="s">
        <v>460</v>
      </c>
      <c r="AA8" s="32" t="s">
        <v>460</v>
      </c>
      <c r="AB8" s="67" t="s">
        <v>467</v>
      </c>
    </row>
    <row r="9" spans="1:77" s="28" customFormat="1" ht="148.5" customHeight="1">
      <c r="A9" s="26">
        <v>20236200320032</v>
      </c>
      <c r="B9" s="26">
        <f>Muestra!A9</f>
        <v>20236200320032</v>
      </c>
      <c r="C9" s="31">
        <v>44999</v>
      </c>
      <c r="D9" s="32">
        <v>45000</v>
      </c>
      <c r="E9" s="27" t="s">
        <v>468</v>
      </c>
      <c r="F9" s="30" t="s">
        <v>449</v>
      </c>
      <c r="G9" s="30" t="s">
        <v>213</v>
      </c>
      <c r="H9" s="30" t="s">
        <v>445</v>
      </c>
      <c r="I9" s="30" t="s">
        <v>12</v>
      </c>
      <c r="J9" s="30" t="s">
        <v>71</v>
      </c>
      <c r="K9" s="30" t="s">
        <v>451</v>
      </c>
      <c r="L9" s="26">
        <f>NETWORKDAYS(C9,D9,'Dias Festivos'!$B$1:$B$20)-1</f>
        <v>1</v>
      </c>
      <c r="M9" s="26">
        <f>IF(Y9="NO APLICA","NO APLICA",(IF(Y9="NO SE PUDO ESTABLECER","NO SE PUDO ESTABLECER",NETWORKDAYS(D9,Y9,'Dias Festivos'!$B$1:$B$20)-1)))</f>
        <v>64</v>
      </c>
      <c r="N9" s="26" t="s">
        <v>460</v>
      </c>
      <c r="O9" s="30" t="str">
        <f t="shared" si="1"/>
        <v>NO SE PUDO ESTABLECER</v>
      </c>
      <c r="P9" s="30" t="s">
        <v>71</v>
      </c>
      <c r="Q9" s="30" t="s">
        <v>71</v>
      </c>
      <c r="R9" s="30" t="s">
        <v>71</v>
      </c>
      <c r="S9" s="30" t="s">
        <v>67</v>
      </c>
      <c r="T9" s="30" t="s">
        <v>71</v>
      </c>
      <c r="U9" s="32" t="s">
        <v>71</v>
      </c>
      <c r="V9" s="32" t="s">
        <v>71</v>
      </c>
      <c r="W9" s="32" t="s">
        <v>71</v>
      </c>
      <c r="X9" s="32" t="s">
        <v>71</v>
      </c>
      <c r="Y9" s="32">
        <v>45099</v>
      </c>
      <c r="Z9" s="26">
        <v>20233107779301</v>
      </c>
      <c r="AA9" s="32" t="s">
        <v>460</v>
      </c>
      <c r="AB9" s="67" t="s">
        <v>469</v>
      </c>
    </row>
    <row r="10" spans="1:77" s="28" customFormat="1" ht="148.5" customHeight="1">
      <c r="A10" s="26">
        <v>20236200116022</v>
      </c>
      <c r="B10" s="26">
        <f>Muestra!A10</f>
        <v>20236200116022</v>
      </c>
      <c r="C10" s="31">
        <v>44963</v>
      </c>
      <c r="D10" s="32">
        <v>44964</v>
      </c>
      <c r="E10" s="27" t="s">
        <v>264</v>
      </c>
      <c r="F10" s="30" t="s">
        <v>449</v>
      </c>
      <c r="G10" s="30" t="s">
        <v>450</v>
      </c>
      <c r="H10" s="30" t="s">
        <v>445</v>
      </c>
      <c r="I10" s="30" t="s">
        <v>11</v>
      </c>
      <c r="J10" s="30" t="s">
        <v>446</v>
      </c>
      <c r="K10" s="30" t="s">
        <v>446</v>
      </c>
      <c r="L10" s="26">
        <f>NETWORKDAYS(C10,D10,'Dias Festivos'!$B$1:$B$20)-1</f>
        <v>1</v>
      </c>
      <c r="M10" s="26" t="str">
        <f>IF(Y10="NO APLICA","NO APLICA",(IF(Y10="NO SE PUDO ESTABLECER","NO SE PUDO ESTABLECER",NETWORKDAYS(D10,Y10,'Dias Festivos'!$B$1:$B$20)-1)))</f>
        <v>NO APLICA</v>
      </c>
      <c r="N10" s="26" t="str">
        <f t="shared" si="0"/>
        <v>NO APLICA</v>
      </c>
      <c r="O10" s="30" t="str">
        <f t="shared" si="1"/>
        <v>NO APLICA</v>
      </c>
      <c r="P10" s="30" t="s">
        <v>67</v>
      </c>
      <c r="Q10" s="30" t="s">
        <v>446</v>
      </c>
      <c r="R10" s="30" t="s">
        <v>446</v>
      </c>
      <c r="S10" s="30" t="s">
        <v>446</v>
      </c>
      <c r="T10" s="30" t="s">
        <v>446</v>
      </c>
      <c r="U10" s="30" t="s">
        <v>446</v>
      </c>
      <c r="V10" s="30" t="s">
        <v>446</v>
      </c>
      <c r="W10" s="30" t="s">
        <v>446</v>
      </c>
      <c r="X10" s="30" t="s">
        <v>446</v>
      </c>
      <c r="Y10" s="30" t="s">
        <v>446</v>
      </c>
      <c r="Z10" s="30" t="s">
        <v>446</v>
      </c>
      <c r="AA10" s="30" t="s">
        <v>446</v>
      </c>
      <c r="AB10" s="67" t="s">
        <v>470</v>
      </c>
    </row>
    <row r="11" spans="1:77" s="28" customFormat="1" ht="148.5" customHeight="1">
      <c r="A11" s="26">
        <v>20236201196532</v>
      </c>
      <c r="B11" s="26">
        <f>Muestra!A11</f>
        <v>20236201196532</v>
      </c>
      <c r="C11" s="31">
        <v>45078</v>
      </c>
      <c r="D11" s="32">
        <v>45083</v>
      </c>
      <c r="E11" s="27" t="s">
        <v>471</v>
      </c>
      <c r="F11" s="30" t="s">
        <v>449</v>
      </c>
      <c r="G11" s="30" t="s">
        <v>213</v>
      </c>
      <c r="H11" s="30" t="s">
        <v>459</v>
      </c>
      <c r="I11" s="30" t="s">
        <v>17</v>
      </c>
      <c r="J11" s="30" t="s">
        <v>71</v>
      </c>
      <c r="K11" s="30" t="s">
        <v>455</v>
      </c>
      <c r="L11" s="26">
        <f>NETWORKDAYS(C11,D11,'Dias Festivos'!$B$1:$B$20)-1</f>
        <v>3</v>
      </c>
      <c r="M11" s="26" t="s">
        <v>460</v>
      </c>
      <c r="N11" s="26" t="s">
        <v>460</v>
      </c>
      <c r="O11" s="30" t="s">
        <v>460</v>
      </c>
      <c r="P11" s="30" t="s">
        <v>71</v>
      </c>
      <c r="Q11" s="30" t="s">
        <v>71</v>
      </c>
      <c r="R11" s="30" t="s">
        <v>71</v>
      </c>
      <c r="S11" s="32" t="s">
        <v>71</v>
      </c>
      <c r="T11" s="32" t="s">
        <v>71</v>
      </c>
      <c r="U11" s="32" t="s">
        <v>71</v>
      </c>
      <c r="V11" s="32" t="s">
        <v>71</v>
      </c>
      <c r="W11" s="32" t="s">
        <v>71</v>
      </c>
      <c r="X11" s="32" t="s">
        <v>71</v>
      </c>
      <c r="Y11" s="32" t="s">
        <v>71</v>
      </c>
      <c r="Z11" s="32" t="s">
        <v>71</v>
      </c>
      <c r="AA11" s="32" t="s">
        <v>71</v>
      </c>
      <c r="AB11" s="67" t="s">
        <v>472</v>
      </c>
    </row>
    <row r="12" spans="1:77" s="28" customFormat="1" ht="90.75" customHeight="1">
      <c r="A12" s="26">
        <v>20236200421432</v>
      </c>
      <c r="B12" s="26">
        <f>Muestra!A12</f>
        <v>20236200421432</v>
      </c>
      <c r="C12" s="31">
        <v>45021</v>
      </c>
      <c r="D12" s="32">
        <v>45021</v>
      </c>
      <c r="E12" s="27" t="s">
        <v>473</v>
      </c>
      <c r="F12" s="30" t="s">
        <v>444</v>
      </c>
      <c r="G12" s="30" t="s">
        <v>213</v>
      </c>
      <c r="H12" s="30" t="s">
        <v>459</v>
      </c>
      <c r="I12" s="30" t="s">
        <v>22</v>
      </c>
      <c r="J12" s="30" t="s">
        <v>68</v>
      </c>
      <c r="K12" s="30" t="s">
        <v>455</v>
      </c>
      <c r="L12" s="26">
        <f>NETWORKDAYS(C12,D12,'Dias Festivos'!$B$1:$B$20)-1</f>
        <v>0</v>
      </c>
      <c r="M12" s="26">
        <f>IF(Y12="NO APLICA","NO APLICA",(IF(Y12="NO SE PUDO ESTABLECER","NO SE PUDO ESTABLECER",NETWORKDAYS(D12,Y12,'Dias Festivos'!$B$1:$B$20)-1)))</f>
        <v>36</v>
      </c>
      <c r="N12" s="26">
        <f t="shared" si="0"/>
        <v>-28</v>
      </c>
      <c r="O12" s="30">
        <f t="shared" si="1"/>
        <v>-84</v>
      </c>
      <c r="P12" s="30" t="s">
        <v>71</v>
      </c>
      <c r="Q12" s="30" t="s">
        <v>71</v>
      </c>
      <c r="R12" s="30" t="s">
        <v>71</v>
      </c>
      <c r="S12" s="30" t="s">
        <v>67</v>
      </c>
      <c r="T12" s="30" t="s">
        <v>67</v>
      </c>
      <c r="U12" s="30" t="s">
        <v>446</v>
      </c>
      <c r="V12" s="32">
        <v>45105</v>
      </c>
      <c r="W12" s="24" t="s">
        <v>474</v>
      </c>
      <c r="X12" s="30" t="s">
        <v>446</v>
      </c>
      <c r="Y12" s="32">
        <v>45077</v>
      </c>
      <c r="Z12" s="26">
        <v>20236208144821</v>
      </c>
      <c r="AA12" s="32">
        <v>45105</v>
      </c>
      <c r="AB12" s="67" t="s">
        <v>475</v>
      </c>
    </row>
    <row r="13" spans="1:77" s="28" customFormat="1" ht="90.75" customHeight="1">
      <c r="A13" s="26">
        <v>20236200086332</v>
      </c>
      <c r="B13" s="26">
        <f>Muestra!A13</f>
        <v>20236200086332</v>
      </c>
      <c r="C13" s="31">
        <v>44957</v>
      </c>
      <c r="D13" s="31">
        <v>44957</v>
      </c>
      <c r="E13" s="27" t="s">
        <v>476</v>
      </c>
      <c r="F13" s="30" t="s">
        <v>449</v>
      </c>
      <c r="G13" s="30" t="s">
        <v>213</v>
      </c>
      <c r="H13" s="30" t="s">
        <v>459</v>
      </c>
      <c r="I13" s="30" t="s">
        <v>19</v>
      </c>
      <c r="J13" s="30" t="s">
        <v>68</v>
      </c>
      <c r="K13" s="30" t="s">
        <v>455</v>
      </c>
      <c r="L13" s="26">
        <f>NETWORKDAYS(C13,D13,'Dias Festivos'!$B$1:$B$20)-1</f>
        <v>0</v>
      </c>
      <c r="M13" s="26">
        <f>IF(Y13="NO APLICA","NO APLICA",(IF(Y13="NO SE PUDO ESTABLECER","NO SE PUDO ESTABLECER",NETWORKDAYS(D13,Y13,'Dias Festivos'!$B$1:$B$20)-1)))</f>
        <v>6</v>
      </c>
      <c r="N13" s="26">
        <f t="shared" si="0"/>
        <v>-2</v>
      </c>
      <c r="O13" s="30">
        <f t="shared" si="1"/>
        <v>-10</v>
      </c>
      <c r="P13" s="30" t="s">
        <v>67</v>
      </c>
      <c r="Q13" s="30" t="s">
        <v>67</v>
      </c>
      <c r="R13" s="30" t="s">
        <v>67</v>
      </c>
      <c r="S13" s="30" t="s">
        <v>67</v>
      </c>
      <c r="T13" s="30" t="s">
        <v>67</v>
      </c>
      <c r="U13" s="30" t="s">
        <v>446</v>
      </c>
      <c r="V13" s="32">
        <v>44967</v>
      </c>
      <c r="W13" s="26">
        <v>20236200004384</v>
      </c>
      <c r="X13" s="30" t="s">
        <v>446</v>
      </c>
      <c r="Y13" s="32">
        <v>44965</v>
      </c>
      <c r="Z13" s="24" t="s">
        <v>477</v>
      </c>
      <c r="AA13" s="32">
        <v>44967</v>
      </c>
      <c r="AB13" s="67" t="s">
        <v>461</v>
      </c>
    </row>
    <row r="14" spans="1:77" s="28" customFormat="1" ht="90.75" customHeight="1">
      <c r="A14" s="26">
        <v>20236200509222</v>
      </c>
      <c r="B14" s="26">
        <f>Muestra!A14</f>
        <v>20236200509222</v>
      </c>
      <c r="C14" s="31">
        <v>45040</v>
      </c>
      <c r="D14" s="31">
        <v>45040</v>
      </c>
      <c r="E14" s="27" t="s">
        <v>331</v>
      </c>
      <c r="F14" s="30" t="s">
        <v>444</v>
      </c>
      <c r="G14" s="30" t="s">
        <v>463</v>
      </c>
      <c r="H14" s="30" t="s">
        <v>445</v>
      </c>
      <c r="I14" s="30" t="s">
        <v>12</v>
      </c>
      <c r="J14" s="30" t="s">
        <v>68</v>
      </c>
      <c r="K14" s="30" t="s">
        <v>455</v>
      </c>
      <c r="L14" s="26">
        <f>NETWORKDAYS(C14,D14,'Dias Festivos'!$B$1:$B$20)-1</f>
        <v>0</v>
      </c>
      <c r="M14" s="26">
        <f>IF(Y14="NO APLICA","NO APLICA",(IF(Y14="NO SE PUDO ESTABLECER","NO SE PUDO ESTABLECER",NETWORKDAYS(D14,Y14,'Dias Festivos'!$B$1:$B$20)-1)))</f>
        <v>8</v>
      </c>
      <c r="N14" s="26">
        <f t="shared" si="0"/>
        <v>-12</v>
      </c>
      <c r="O14" s="30">
        <f t="shared" si="1"/>
        <v>-23</v>
      </c>
      <c r="P14" s="30" t="s">
        <v>67</v>
      </c>
      <c r="Q14" s="30" t="s">
        <v>67</v>
      </c>
      <c r="R14" s="30" t="s">
        <v>67</v>
      </c>
      <c r="S14" s="30" t="s">
        <v>67</v>
      </c>
      <c r="T14" s="30" t="s">
        <v>67</v>
      </c>
      <c r="U14" s="30" t="s">
        <v>446</v>
      </c>
      <c r="V14" s="32">
        <v>45063</v>
      </c>
      <c r="W14" s="26">
        <v>20236200016784</v>
      </c>
      <c r="X14" s="30" t="s">
        <v>446</v>
      </c>
      <c r="Y14" s="32">
        <v>45051</v>
      </c>
      <c r="Z14" s="24" t="s">
        <v>478</v>
      </c>
      <c r="AA14" s="32">
        <v>45063</v>
      </c>
      <c r="AB14" s="67" t="s">
        <v>479</v>
      </c>
    </row>
    <row r="15" spans="1:77" s="28" customFormat="1" ht="90.75" customHeight="1">
      <c r="A15" s="26">
        <v>20237500986922</v>
      </c>
      <c r="B15" s="26">
        <f>Muestra!A15</f>
        <v>20237500986922</v>
      </c>
      <c r="C15" s="31">
        <v>45069</v>
      </c>
      <c r="D15" s="31">
        <v>45069</v>
      </c>
      <c r="E15" s="27" t="s">
        <v>399</v>
      </c>
      <c r="F15" s="30" t="s">
        <v>444</v>
      </c>
      <c r="G15" s="30" t="s">
        <v>213</v>
      </c>
      <c r="H15" s="30" t="s">
        <v>459</v>
      </c>
      <c r="I15" s="30" t="s">
        <v>18</v>
      </c>
      <c r="J15" s="30" t="s">
        <v>480</v>
      </c>
      <c r="K15" s="30" t="s">
        <v>455</v>
      </c>
      <c r="L15" s="26">
        <f>NETWORKDAYS(C15,D15,'Dias Festivos'!$B$1:$B$20)-1</f>
        <v>0</v>
      </c>
      <c r="M15" s="26">
        <f>IF(Y15="NO APLICA","NO APLICA",(IF(Y15="NO SE PUDO ESTABLECER","NO SE PUDO ESTABLECER",NETWORKDAYS(D15,Y15,'Dias Festivos'!$B$1:$B$20)-1)))</f>
        <v>7</v>
      </c>
      <c r="N15" s="26">
        <f t="shared" si="0"/>
        <v>-21</v>
      </c>
      <c r="O15" s="30">
        <f t="shared" si="1"/>
        <v>-30</v>
      </c>
      <c r="P15" s="30" t="s">
        <v>67</v>
      </c>
      <c r="Q15" s="30" t="s">
        <v>71</v>
      </c>
      <c r="R15" s="30" t="s">
        <v>71</v>
      </c>
      <c r="S15" s="30" t="s">
        <v>67</v>
      </c>
      <c r="T15" s="30" t="s">
        <v>67</v>
      </c>
      <c r="U15" s="32">
        <v>45086</v>
      </c>
      <c r="V15" s="30" t="s">
        <v>446</v>
      </c>
      <c r="W15" s="30" t="s">
        <v>446</v>
      </c>
      <c r="X15" s="26">
        <v>20236200020504</v>
      </c>
      <c r="Y15" s="32">
        <v>45078</v>
      </c>
      <c r="Z15" s="24" t="s">
        <v>481</v>
      </c>
      <c r="AA15" s="32">
        <v>45099</v>
      </c>
      <c r="AB15" s="67" t="s">
        <v>482</v>
      </c>
    </row>
    <row r="16" spans="1:77" s="28" customFormat="1" ht="90.75" customHeight="1">
      <c r="A16" s="26">
        <v>20236002184232</v>
      </c>
      <c r="B16" s="26">
        <f>Muestra!A16</f>
        <v>20236002184232</v>
      </c>
      <c r="C16" s="31">
        <v>45099</v>
      </c>
      <c r="D16" s="32">
        <v>45099</v>
      </c>
      <c r="E16" s="27" t="s">
        <v>483</v>
      </c>
      <c r="F16" s="30" t="s">
        <v>444</v>
      </c>
      <c r="G16" s="30" t="s">
        <v>213</v>
      </c>
      <c r="H16" s="30" t="s">
        <v>459</v>
      </c>
      <c r="I16" s="30" t="s">
        <v>12</v>
      </c>
      <c r="J16" s="32" t="s">
        <v>71</v>
      </c>
      <c r="K16" s="30" t="s">
        <v>455</v>
      </c>
      <c r="L16" s="26">
        <f>NETWORKDAYS(C16,D16,'Dias Festivos'!$B$1:$B$20)-1</f>
        <v>0</v>
      </c>
      <c r="M16" s="26">
        <f>IF(Y16="NO APLICA","NO APLICA",(IF(Y16="NO SE PUDO ESTABLECER","NO SE PUDO ESTABLECER",NETWORKDAYS(D16,Y16,'Dias Festivos'!$B$1:$B$20)-1)))</f>
        <v>5</v>
      </c>
      <c r="N16" s="26" t="s">
        <v>460</v>
      </c>
      <c r="O16" s="30" t="s">
        <v>460</v>
      </c>
      <c r="P16" s="30" t="s">
        <v>67</v>
      </c>
      <c r="Q16" s="30" t="s">
        <v>71</v>
      </c>
      <c r="R16" s="30" t="s">
        <v>71</v>
      </c>
      <c r="S16" s="30" t="s">
        <v>67</v>
      </c>
      <c r="T16" s="30" t="s">
        <v>71</v>
      </c>
      <c r="U16" s="32" t="s">
        <v>71</v>
      </c>
      <c r="V16" s="32" t="s">
        <v>71</v>
      </c>
      <c r="W16" s="32" t="s">
        <v>71</v>
      </c>
      <c r="X16" s="32" t="s">
        <v>71</v>
      </c>
      <c r="Y16" s="32">
        <v>45106</v>
      </c>
      <c r="Z16" s="26">
        <v>20232208854851</v>
      </c>
      <c r="AA16" s="32" t="s">
        <v>71</v>
      </c>
      <c r="AB16" s="67" t="s">
        <v>484</v>
      </c>
    </row>
    <row r="17" spans="1:28" s="28" customFormat="1" ht="90.75" customHeight="1">
      <c r="A17" s="26">
        <v>20236200303302</v>
      </c>
      <c r="B17" s="26">
        <f>Muestra!A17</f>
        <v>20236200303302</v>
      </c>
      <c r="C17" s="31">
        <v>44998</v>
      </c>
      <c r="D17" s="31">
        <v>44998</v>
      </c>
      <c r="E17" s="27" t="s">
        <v>485</v>
      </c>
      <c r="F17" s="30" t="s">
        <v>449</v>
      </c>
      <c r="G17" s="30" t="s">
        <v>213</v>
      </c>
      <c r="H17" s="30" t="s">
        <v>445</v>
      </c>
      <c r="I17" s="30" t="s">
        <v>17</v>
      </c>
      <c r="J17" s="32" t="s">
        <v>71</v>
      </c>
      <c r="K17" s="30" t="s">
        <v>451</v>
      </c>
      <c r="L17" s="26">
        <f>NETWORKDAYS(C17,D17,'Dias Festivos'!$B$1:$B$20)-1</f>
        <v>0</v>
      </c>
      <c r="M17" s="26" t="s">
        <v>460</v>
      </c>
      <c r="N17" s="26" t="s">
        <v>460</v>
      </c>
      <c r="O17" s="30" t="s">
        <v>460</v>
      </c>
      <c r="P17" s="30" t="s">
        <v>71</v>
      </c>
      <c r="Q17" s="30" t="s">
        <v>71</v>
      </c>
      <c r="R17" s="32" t="s">
        <v>71</v>
      </c>
      <c r="S17" s="32" t="s">
        <v>71</v>
      </c>
      <c r="T17" s="32" t="s">
        <v>71</v>
      </c>
      <c r="U17" s="32" t="s">
        <v>71</v>
      </c>
      <c r="V17" s="32" t="s">
        <v>71</v>
      </c>
      <c r="W17" s="32" t="s">
        <v>71</v>
      </c>
      <c r="X17" s="32" t="s">
        <v>71</v>
      </c>
      <c r="Y17" s="32" t="s">
        <v>71</v>
      </c>
      <c r="Z17" s="32" t="s">
        <v>71</v>
      </c>
      <c r="AA17" s="32" t="s">
        <v>71</v>
      </c>
      <c r="AB17" s="68" t="s">
        <v>616</v>
      </c>
    </row>
    <row r="18" spans="1:28" s="28" customFormat="1" ht="90.75" customHeight="1">
      <c r="A18" s="26">
        <v>20236200396042</v>
      </c>
      <c r="B18" s="26">
        <f>Muestra!A18</f>
        <v>20236200396042</v>
      </c>
      <c r="C18" s="31">
        <v>45015</v>
      </c>
      <c r="D18" s="31">
        <v>45015</v>
      </c>
      <c r="E18" s="27" t="s">
        <v>486</v>
      </c>
      <c r="F18" s="30" t="s">
        <v>444</v>
      </c>
      <c r="G18" s="30" t="s">
        <v>450</v>
      </c>
      <c r="H18" s="30" t="s">
        <v>459</v>
      </c>
      <c r="I18" s="30" t="s">
        <v>13</v>
      </c>
      <c r="J18" s="30" t="s">
        <v>68</v>
      </c>
      <c r="K18" s="30" t="s">
        <v>451</v>
      </c>
      <c r="L18" s="26">
        <f>NETWORKDAYS(C18,D18,'Dias Festivos'!$B$1:$B$20)-1</f>
        <v>0</v>
      </c>
      <c r="M18" s="26">
        <f>IF(Y18="NO APLICA","NO APLICA",(IF(Y18="NO SE PUDO ESTABLECER","NO SE PUDO ESTABLECER",NETWORKDAYS(D18,Y18,'Dias Festivos'!$B$1:$B$20)-1)))</f>
        <v>7</v>
      </c>
      <c r="N18" s="26">
        <f t="shared" si="0"/>
        <v>-14</v>
      </c>
      <c r="O18" s="30">
        <f t="shared" si="1"/>
        <v>-27</v>
      </c>
      <c r="P18" s="30" t="s">
        <v>67</v>
      </c>
      <c r="Q18" s="30" t="s">
        <v>71</v>
      </c>
      <c r="R18" s="30" t="s">
        <v>71</v>
      </c>
      <c r="S18" s="30" t="s">
        <v>67</v>
      </c>
      <c r="T18" s="30" t="s">
        <v>67</v>
      </c>
      <c r="U18" s="30" t="s">
        <v>446</v>
      </c>
      <c r="V18" s="32">
        <v>45042</v>
      </c>
      <c r="W18" s="26">
        <v>20236200013314</v>
      </c>
      <c r="X18" s="30" t="s">
        <v>446</v>
      </c>
      <c r="Y18" s="32">
        <v>45028</v>
      </c>
      <c r="Z18" s="26">
        <v>20233105003401</v>
      </c>
      <c r="AA18" s="32">
        <v>45042</v>
      </c>
      <c r="AB18" s="67" t="s">
        <v>487</v>
      </c>
    </row>
    <row r="19" spans="1:28" s="28" customFormat="1" ht="90.75" customHeight="1">
      <c r="A19" s="26">
        <v>20236202264222</v>
      </c>
      <c r="B19" s="26">
        <f>Muestra!A19</f>
        <v>20236202264222</v>
      </c>
      <c r="C19" s="31">
        <v>45104</v>
      </c>
      <c r="D19" s="31">
        <v>45104</v>
      </c>
      <c r="E19" s="27" t="s">
        <v>488</v>
      </c>
      <c r="F19" s="30" t="s">
        <v>449</v>
      </c>
      <c r="G19" s="30" t="s">
        <v>213</v>
      </c>
      <c r="H19" s="30" t="s">
        <v>459</v>
      </c>
      <c r="I19" s="30" t="s">
        <v>19</v>
      </c>
      <c r="J19" s="30" t="s">
        <v>446</v>
      </c>
      <c r="K19" s="30" t="s">
        <v>455</v>
      </c>
      <c r="L19" s="26">
        <f>NETWORKDAYS(C19,D19,'Dias Festivos'!$B$1:$B$20)-1</f>
        <v>0</v>
      </c>
      <c r="M19" s="26" t="str">
        <f>IF(Y19="NO APLICA","NO APLICA",(IF(Y19="NO SE PUDO ESTABLECER","NO SE PUDO ESTABLECER",NETWORKDAYS(D19,Y19,'Dias Festivos'!$B$1:$B$20)-1)))</f>
        <v>NO APLICA</v>
      </c>
      <c r="N19" s="26" t="str">
        <f t="shared" si="0"/>
        <v>NO APLICA</v>
      </c>
      <c r="O19" s="30" t="str">
        <f t="shared" si="1"/>
        <v>NO APLICA</v>
      </c>
      <c r="P19" s="30" t="s">
        <v>446</v>
      </c>
      <c r="Q19" s="30" t="s">
        <v>446</v>
      </c>
      <c r="R19" s="30" t="s">
        <v>446</v>
      </c>
      <c r="S19" s="30" t="s">
        <v>446</v>
      </c>
      <c r="T19" s="30" t="s">
        <v>446</v>
      </c>
      <c r="U19" s="30" t="s">
        <v>446</v>
      </c>
      <c r="V19" s="30" t="s">
        <v>446</v>
      </c>
      <c r="W19" s="30" t="s">
        <v>446</v>
      </c>
      <c r="X19" s="30" t="s">
        <v>446</v>
      </c>
      <c r="Y19" s="30" t="s">
        <v>446</v>
      </c>
      <c r="Z19" s="30" t="s">
        <v>446</v>
      </c>
      <c r="AA19" s="30" t="s">
        <v>446</v>
      </c>
      <c r="AB19" s="67" t="s">
        <v>489</v>
      </c>
    </row>
    <row r="20" spans="1:28" s="28" customFormat="1" ht="91.5" customHeight="1">
      <c r="A20" s="26">
        <v>20236200439462</v>
      </c>
      <c r="B20" s="26">
        <f>Muestra!A20</f>
        <v>20236200439462</v>
      </c>
      <c r="C20" s="31">
        <v>45027</v>
      </c>
      <c r="D20" s="31">
        <v>45027</v>
      </c>
      <c r="E20" s="27" t="s">
        <v>490</v>
      </c>
      <c r="F20" s="30" t="s">
        <v>449</v>
      </c>
      <c r="G20" s="30" t="s">
        <v>213</v>
      </c>
      <c r="H20" s="30" t="s">
        <v>459</v>
      </c>
      <c r="I20" s="30" t="s">
        <v>12</v>
      </c>
      <c r="J20" s="30" t="s">
        <v>446</v>
      </c>
      <c r="K20" s="30" t="s">
        <v>455</v>
      </c>
      <c r="L20" s="26">
        <f>NETWORKDAYS(C20,D20,'Dias Festivos'!$B$1:$B$20)-1</f>
        <v>0</v>
      </c>
      <c r="M20" s="26">
        <f>IF(Y20="NO APLICA","NO APLICA",(IF(Y20="NO SE PUDO ESTABLECER","NO SE PUDO ESTABLECER",NETWORKDAYS(D20,Y20,'Dias Festivos'!$B$1:$B$20)-1)))</f>
        <v>34</v>
      </c>
      <c r="N20" s="26" t="s">
        <v>460</v>
      </c>
      <c r="O20" s="30" t="s">
        <v>460</v>
      </c>
      <c r="P20" s="30" t="s">
        <v>67</v>
      </c>
      <c r="Q20" s="30" t="s">
        <v>71</v>
      </c>
      <c r="R20" s="30" t="s">
        <v>71</v>
      </c>
      <c r="S20" s="30" t="s">
        <v>67</v>
      </c>
      <c r="T20" s="30" t="s">
        <v>71</v>
      </c>
      <c r="U20" s="32" t="s">
        <v>71</v>
      </c>
      <c r="V20" s="32" t="s">
        <v>71</v>
      </c>
      <c r="W20" s="32" t="s">
        <v>71</v>
      </c>
      <c r="X20" s="32" t="s">
        <v>71</v>
      </c>
      <c r="Y20" s="32">
        <v>45077</v>
      </c>
      <c r="Z20" s="24" t="s">
        <v>491</v>
      </c>
      <c r="AA20" s="32" t="s">
        <v>71</v>
      </c>
      <c r="AB20" s="67" t="s">
        <v>492</v>
      </c>
    </row>
    <row r="21" spans="1:28" s="28" customFormat="1" ht="81" customHeight="1">
      <c r="A21" s="26">
        <v>20236200153552</v>
      </c>
      <c r="B21" s="26">
        <f>Muestra!A21</f>
        <v>20236200153552</v>
      </c>
      <c r="C21" s="31">
        <v>44969</v>
      </c>
      <c r="D21" s="31">
        <v>44969</v>
      </c>
      <c r="E21" s="27" t="s">
        <v>493</v>
      </c>
      <c r="F21" s="30" t="s">
        <v>444</v>
      </c>
      <c r="G21" s="30" t="s">
        <v>463</v>
      </c>
      <c r="H21" s="30" t="s">
        <v>459</v>
      </c>
      <c r="I21" s="30" t="s">
        <v>17</v>
      </c>
      <c r="J21" s="30" t="s">
        <v>446</v>
      </c>
      <c r="K21" s="30" t="s">
        <v>451</v>
      </c>
      <c r="L21" s="26">
        <f>NETWORKDAYS(C21,D21,'Dias Festivos'!$B$1:$B$20)-1</f>
        <v>-1</v>
      </c>
      <c r="M21" s="26" t="s">
        <v>460</v>
      </c>
      <c r="N21" s="26" t="s">
        <v>460</v>
      </c>
      <c r="O21" s="30" t="s">
        <v>460</v>
      </c>
      <c r="P21" s="30" t="s">
        <v>446</v>
      </c>
      <c r="Q21" s="30" t="s">
        <v>71</v>
      </c>
      <c r="R21" s="30" t="s">
        <v>71</v>
      </c>
      <c r="S21" s="32" t="s">
        <v>71</v>
      </c>
      <c r="T21" s="32" t="s">
        <v>71</v>
      </c>
      <c r="U21" s="32" t="s">
        <v>71</v>
      </c>
      <c r="V21" s="32" t="s">
        <v>71</v>
      </c>
      <c r="W21" s="32" t="s">
        <v>71</v>
      </c>
      <c r="X21" s="32" t="s">
        <v>71</v>
      </c>
      <c r="Y21" s="32" t="s">
        <v>71</v>
      </c>
      <c r="Z21" s="32" t="s">
        <v>71</v>
      </c>
      <c r="AA21" s="32" t="s">
        <v>71</v>
      </c>
      <c r="AB21" s="67" t="s">
        <v>494</v>
      </c>
    </row>
    <row r="22" spans="1:28" s="28" customFormat="1" ht="148.5" customHeight="1">
      <c r="A22" s="26">
        <v>20236202264692</v>
      </c>
      <c r="B22" s="26">
        <f>Muestra!A22</f>
        <v>20236202264692</v>
      </c>
      <c r="C22" s="31">
        <v>45104</v>
      </c>
      <c r="D22" s="31">
        <v>45104</v>
      </c>
      <c r="E22" s="27" t="s">
        <v>495</v>
      </c>
      <c r="F22" s="30" t="s">
        <v>449</v>
      </c>
      <c r="G22" s="30" t="s">
        <v>213</v>
      </c>
      <c r="H22" s="30" t="s">
        <v>445</v>
      </c>
      <c r="I22" s="30" t="s">
        <v>13</v>
      </c>
      <c r="J22" s="30" t="s">
        <v>68</v>
      </c>
      <c r="K22" s="30" t="s">
        <v>451</v>
      </c>
      <c r="L22" s="26">
        <f>NETWORKDAYS(C22,D22,'Dias Festivos'!$B$1:$B$20)-1</f>
        <v>0</v>
      </c>
      <c r="M22" s="26">
        <f>IF(Y22="NO APLICA","NO APLICA",(IF(Y22="NO SE PUDO ESTABLECER","NO SE PUDO ESTABLECER",NETWORKDAYS(D22,Y22,'Dias Festivos'!$B$1:$B$20)-1)))</f>
        <v>2</v>
      </c>
      <c r="N22" s="26">
        <f t="shared" si="0"/>
        <v>-7</v>
      </c>
      <c r="O22" s="30">
        <f t="shared" si="1"/>
        <v>-9</v>
      </c>
      <c r="P22" s="30" t="s">
        <v>67</v>
      </c>
      <c r="Q22" s="30" t="s">
        <v>67</v>
      </c>
      <c r="R22" s="30" t="s">
        <v>67</v>
      </c>
      <c r="S22" s="30" t="s">
        <v>67</v>
      </c>
      <c r="T22" s="30" t="s">
        <v>67</v>
      </c>
      <c r="U22" s="30" t="s">
        <v>446</v>
      </c>
      <c r="V22" s="32">
        <v>45113</v>
      </c>
      <c r="W22" s="26">
        <v>20236200025804</v>
      </c>
      <c r="X22" s="30" t="s">
        <v>446</v>
      </c>
      <c r="Y22" s="32">
        <v>45106</v>
      </c>
      <c r="Z22" s="26">
        <v>20233108851411</v>
      </c>
      <c r="AA22" s="32">
        <v>45113</v>
      </c>
      <c r="AB22" s="67" t="s">
        <v>496</v>
      </c>
    </row>
    <row r="23" spans="1:28" s="14" customFormat="1" ht="148.5" customHeight="1">
      <c r="A23" s="26">
        <v>20236200799842</v>
      </c>
      <c r="B23" s="26">
        <f>Muestra!A23</f>
        <v>20236200799842</v>
      </c>
      <c r="C23" s="31">
        <v>45051</v>
      </c>
      <c r="D23" s="32">
        <v>45054</v>
      </c>
      <c r="E23" s="30" t="s">
        <v>497</v>
      </c>
      <c r="F23" s="30" t="s">
        <v>449</v>
      </c>
      <c r="G23" s="30" t="s">
        <v>450</v>
      </c>
      <c r="H23" s="30" t="s">
        <v>459</v>
      </c>
      <c r="I23" s="30" t="s">
        <v>13</v>
      </c>
      <c r="J23" s="30" t="s">
        <v>68</v>
      </c>
      <c r="K23" s="30" t="s">
        <v>451</v>
      </c>
      <c r="L23" s="26">
        <f>NETWORKDAYS(C23,D23,'Dias Festivos'!$B$1:$B$20)-1</f>
        <v>1</v>
      </c>
      <c r="M23" s="26">
        <f>IF(Y23="NO APLICA","NO APLICA",(IF(Y23="NO SE PUDO ESTABLECER","NO SE PUDO ESTABLECER",NETWORKDAYS(D23,Y23,'Dias Festivos'!$B$1:$B$20)-1)))</f>
        <v>7</v>
      </c>
      <c r="N23" s="26">
        <f t="shared" si="0"/>
        <v>-6</v>
      </c>
      <c r="O23" s="30">
        <f t="shared" si="1"/>
        <v>-18</v>
      </c>
      <c r="P23" s="30" t="s">
        <v>67</v>
      </c>
      <c r="Q23" s="30" t="s">
        <v>67</v>
      </c>
      <c r="R23" s="30" t="s">
        <v>67</v>
      </c>
      <c r="S23" s="30" t="s">
        <v>67</v>
      </c>
      <c r="T23" s="30" t="s">
        <v>67</v>
      </c>
      <c r="U23" s="30" t="s">
        <v>446</v>
      </c>
      <c r="V23" s="32">
        <v>45069</v>
      </c>
      <c r="W23" s="26">
        <v>20236200018644</v>
      </c>
      <c r="X23" s="30" t="s">
        <v>446</v>
      </c>
      <c r="Y23" s="32">
        <v>45063</v>
      </c>
      <c r="Z23" s="24" t="s">
        <v>498</v>
      </c>
      <c r="AA23" s="32">
        <v>45069</v>
      </c>
      <c r="AB23" s="69" t="s">
        <v>499</v>
      </c>
    </row>
    <row r="24" spans="1:28" s="14" customFormat="1" ht="148.5" customHeight="1">
      <c r="A24" s="26">
        <v>20236202081922</v>
      </c>
      <c r="B24" s="26">
        <f>Muestra!A24</f>
        <v>20236202081922</v>
      </c>
      <c r="C24" s="31">
        <v>45091</v>
      </c>
      <c r="D24" s="32">
        <v>45098</v>
      </c>
      <c r="E24" s="30" t="s">
        <v>500</v>
      </c>
      <c r="F24" s="30" t="s">
        <v>449</v>
      </c>
      <c r="G24" s="30" t="s">
        <v>213</v>
      </c>
      <c r="H24" s="30" t="s">
        <v>445</v>
      </c>
      <c r="I24" s="30" t="s">
        <v>10</v>
      </c>
      <c r="J24" s="30" t="s">
        <v>446</v>
      </c>
      <c r="K24" s="30"/>
      <c r="L24" s="26">
        <f>NETWORKDAYS(C24,D24,'Dias Festivos'!$B$1:$B$20)-1</f>
        <v>4</v>
      </c>
      <c r="M24" s="26" t="str">
        <f>IF(Y24="NO APLICA","NO APLICA",(IF(Y24="NO SE PUDO ESTABLECER","NO SE PUDO ESTABLECER",NETWORKDAYS(D24,Y24,'Dias Festivos'!$B$1:$B$20)-1)))</f>
        <v>NO APLICA</v>
      </c>
      <c r="N24" s="26" t="str">
        <f t="shared" si="0"/>
        <v>NO APLICA</v>
      </c>
      <c r="O24" s="30" t="str">
        <f t="shared" si="1"/>
        <v>NO APLICA</v>
      </c>
      <c r="P24" s="30" t="s">
        <v>67</v>
      </c>
      <c r="Q24" s="30" t="s">
        <v>446</v>
      </c>
      <c r="R24" s="30" t="s">
        <v>446</v>
      </c>
      <c r="S24" s="30" t="s">
        <v>446</v>
      </c>
      <c r="T24" s="30" t="s">
        <v>71</v>
      </c>
      <c r="U24" s="30" t="s">
        <v>460</v>
      </c>
      <c r="V24" s="30" t="s">
        <v>446</v>
      </c>
      <c r="W24" s="30" t="s">
        <v>446</v>
      </c>
      <c r="X24" s="30" t="s">
        <v>446</v>
      </c>
      <c r="Y24" s="30" t="s">
        <v>446</v>
      </c>
      <c r="Z24" s="30" t="s">
        <v>446</v>
      </c>
      <c r="AA24" s="30" t="s">
        <v>446</v>
      </c>
      <c r="AB24" s="67" t="s">
        <v>501</v>
      </c>
    </row>
    <row r="25" spans="1:28" s="29" customFormat="1" ht="148.5" customHeight="1">
      <c r="A25" s="26">
        <v>20236200778842</v>
      </c>
      <c r="B25" s="26">
        <f>[1]Muestra!A25</f>
        <v>20236200778842</v>
      </c>
      <c r="C25" s="31">
        <v>45050</v>
      </c>
      <c r="D25" s="32">
        <v>45050</v>
      </c>
      <c r="E25" s="30" t="s">
        <v>351</v>
      </c>
      <c r="F25" s="30" t="s">
        <v>449</v>
      </c>
      <c r="G25" s="30" t="s">
        <v>213</v>
      </c>
      <c r="H25" s="30" t="s">
        <v>445</v>
      </c>
      <c r="I25" s="30" t="s">
        <v>17</v>
      </c>
      <c r="J25" s="37" t="s">
        <v>502</v>
      </c>
      <c r="K25" s="30" t="s">
        <v>451</v>
      </c>
      <c r="L25" s="26">
        <f>NETWORKDAYS(C25,D25,'Dias Festivos'!$B$1:$B$20)-1</f>
        <v>0</v>
      </c>
      <c r="M25" s="30" t="s">
        <v>460</v>
      </c>
      <c r="N25" s="30" t="s">
        <v>460</v>
      </c>
      <c r="O25" s="30" t="s">
        <v>460</v>
      </c>
      <c r="P25" s="37" t="s">
        <v>502</v>
      </c>
      <c r="Q25" s="37" t="s">
        <v>502</v>
      </c>
      <c r="R25" s="37" t="s">
        <v>502</v>
      </c>
      <c r="S25" s="37" t="s">
        <v>502</v>
      </c>
      <c r="T25" s="37" t="s">
        <v>502</v>
      </c>
      <c r="U25" s="37" t="s">
        <v>502</v>
      </c>
      <c r="V25" s="37" t="s">
        <v>502</v>
      </c>
      <c r="W25" s="37" t="s">
        <v>502</v>
      </c>
      <c r="X25" s="37" t="s">
        <v>502</v>
      </c>
      <c r="Y25" s="37" t="s">
        <v>502</v>
      </c>
      <c r="Z25" s="37" t="s">
        <v>502</v>
      </c>
      <c r="AA25" s="37" t="s">
        <v>502</v>
      </c>
      <c r="AB25" s="67" t="s">
        <v>503</v>
      </c>
    </row>
    <row r="26" spans="1:28" s="29" customFormat="1" ht="88.5" customHeight="1">
      <c r="A26" s="26">
        <v>20236200005062</v>
      </c>
      <c r="B26" s="26">
        <f>[1]Muestra!A26</f>
        <v>20236200005062</v>
      </c>
      <c r="C26" s="31">
        <v>44929</v>
      </c>
      <c r="D26" s="32">
        <v>44930</v>
      </c>
      <c r="E26" s="30" t="s">
        <v>504</v>
      </c>
      <c r="F26" s="30" t="s">
        <v>449</v>
      </c>
      <c r="G26" s="30" t="s">
        <v>450</v>
      </c>
      <c r="H26" s="30" t="s">
        <v>445</v>
      </c>
      <c r="I26" s="30" t="s">
        <v>18</v>
      </c>
      <c r="J26" s="30" t="s">
        <v>68</v>
      </c>
      <c r="K26" s="37" t="s">
        <v>446</v>
      </c>
      <c r="L26" s="26">
        <f>NETWORKDAYS(C26,D26,'Dias Festivos'!$B$1:$B$20)-1</f>
        <v>1</v>
      </c>
      <c r="M26" s="26">
        <f>IF(Y26="NO APLICA","NO APLICA",(IF(Y26="NO SE PUDO ESTABLECER","NO SE PUDO ESTABLECER",NETWORKDAYS(D26,Y26,'Dias Festivos'!$B$1:$B$20)-1)))</f>
        <v>21</v>
      </c>
      <c r="N26" s="26">
        <f t="shared" si="0"/>
        <v>-5</v>
      </c>
      <c r="O26" s="30">
        <f t="shared" si="1"/>
        <v>-36</v>
      </c>
      <c r="P26" s="37" t="s">
        <v>446</v>
      </c>
      <c r="Q26" s="37" t="s">
        <v>446</v>
      </c>
      <c r="R26" s="37" t="s">
        <v>446</v>
      </c>
      <c r="S26" s="30" t="s">
        <v>67</v>
      </c>
      <c r="T26" s="30" t="s">
        <v>67</v>
      </c>
      <c r="U26" s="37" t="s">
        <v>446</v>
      </c>
      <c r="V26" s="32">
        <v>44965</v>
      </c>
      <c r="W26" s="32" t="s">
        <v>505</v>
      </c>
      <c r="X26" s="37" t="s">
        <v>446</v>
      </c>
      <c r="Y26" s="32">
        <v>44960</v>
      </c>
      <c r="Z26" s="24" t="s">
        <v>506</v>
      </c>
      <c r="AA26" s="32">
        <v>44965</v>
      </c>
      <c r="AB26" s="70" t="s">
        <v>617</v>
      </c>
    </row>
    <row r="27" spans="1:28" s="29" customFormat="1" ht="88.5" customHeight="1">
      <c r="A27" s="26">
        <v>20236200559262</v>
      </c>
      <c r="B27" s="26">
        <f>[1]Muestra!A27</f>
        <v>20236200559262</v>
      </c>
      <c r="C27" s="31">
        <v>45046</v>
      </c>
      <c r="D27" s="32">
        <v>45048</v>
      </c>
      <c r="E27" s="30" t="s">
        <v>507</v>
      </c>
      <c r="F27" s="30" t="s">
        <v>449</v>
      </c>
      <c r="G27" s="30" t="s">
        <v>213</v>
      </c>
      <c r="H27" s="30" t="s">
        <v>459</v>
      </c>
      <c r="I27" s="30" t="s">
        <v>12</v>
      </c>
      <c r="J27" s="37" t="s">
        <v>502</v>
      </c>
      <c r="K27" s="30" t="s">
        <v>455</v>
      </c>
      <c r="L27" s="26">
        <f>NETWORKDAYS(C27,D27,'Dias Festivos'!$B$1:$B$20)-1</f>
        <v>0</v>
      </c>
      <c r="M27" s="26">
        <f>IF(Y27="NO APLICA","NO APLICA",(IF(Y27="NO SE PUDO ESTABLECER","NO SE PUDO ESTABLECER",NETWORKDAYS(D27,Y27,'Dias Festivos'!$B$1:$B$20)-1)))</f>
        <v>44</v>
      </c>
      <c r="N27" s="26" t="s">
        <v>460</v>
      </c>
      <c r="O27" s="30" t="s">
        <v>460</v>
      </c>
      <c r="P27" s="30" t="s">
        <v>67</v>
      </c>
      <c r="Q27" s="37" t="s">
        <v>71</v>
      </c>
      <c r="R27" s="37" t="s">
        <v>71</v>
      </c>
      <c r="S27" s="37" t="s">
        <v>71</v>
      </c>
      <c r="T27" s="37" t="s">
        <v>71</v>
      </c>
      <c r="U27" s="37" t="s">
        <v>71</v>
      </c>
      <c r="V27" s="37" t="s">
        <v>71</v>
      </c>
      <c r="W27" s="37" t="s">
        <v>71</v>
      </c>
      <c r="X27" s="37" t="s">
        <v>71</v>
      </c>
      <c r="Y27" s="32">
        <v>45114</v>
      </c>
      <c r="Z27" s="24" t="s">
        <v>508</v>
      </c>
      <c r="AA27" s="37" t="s">
        <v>71</v>
      </c>
      <c r="AB27" s="67" t="s">
        <v>509</v>
      </c>
    </row>
    <row r="28" spans="1:28" s="29" customFormat="1" ht="88.5" customHeight="1">
      <c r="A28" s="26">
        <v>20236200305352</v>
      </c>
      <c r="B28" s="26">
        <f>[1]Muestra!A28</f>
        <v>20236200305352</v>
      </c>
      <c r="C28" s="31">
        <v>44998</v>
      </c>
      <c r="D28" s="32">
        <v>44998</v>
      </c>
      <c r="E28" s="30" t="s">
        <v>311</v>
      </c>
      <c r="F28" s="30" t="s">
        <v>449</v>
      </c>
      <c r="G28" s="30" t="s">
        <v>213</v>
      </c>
      <c r="H28" s="30" t="s">
        <v>459</v>
      </c>
      <c r="I28" s="30" t="s">
        <v>17</v>
      </c>
      <c r="J28" s="37" t="s">
        <v>502</v>
      </c>
      <c r="K28" s="30" t="s">
        <v>455</v>
      </c>
      <c r="L28" s="26">
        <f>NETWORKDAYS(C28,D28,'Dias Festivos'!$B$1:$B$20)-1</f>
        <v>0</v>
      </c>
      <c r="M28" s="37" t="s">
        <v>460</v>
      </c>
      <c r="N28" s="37" t="s">
        <v>460</v>
      </c>
      <c r="O28" s="30" t="s">
        <v>460</v>
      </c>
      <c r="P28" s="30" t="s">
        <v>71</v>
      </c>
      <c r="Q28" s="30" t="s">
        <v>71</v>
      </c>
      <c r="R28" s="30" t="s">
        <v>71</v>
      </c>
      <c r="S28" s="37" t="s">
        <v>502</v>
      </c>
      <c r="T28" s="30" t="s">
        <v>71</v>
      </c>
      <c r="U28" s="37" t="s">
        <v>502</v>
      </c>
      <c r="V28" s="37" t="s">
        <v>502</v>
      </c>
      <c r="W28" s="37" t="s">
        <v>502</v>
      </c>
      <c r="X28" s="37" t="s">
        <v>502</v>
      </c>
      <c r="Y28" s="37" t="s">
        <v>71</v>
      </c>
      <c r="Z28" s="24" t="s">
        <v>510</v>
      </c>
      <c r="AA28" s="37" t="s">
        <v>502</v>
      </c>
      <c r="AB28" s="67" t="s">
        <v>511</v>
      </c>
    </row>
    <row r="29" spans="1:28" s="29" customFormat="1" ht="88.5" customHeight="1">
      <c r="A29" s="26">
        <v>20236200458342</v>
      </c>
      <c r="B29" s="26">
        <f>[1]Muestra!A29</f>
        <v>20236200458342</v>
      </c>
      <c r="C29" s="31">
        <v>45028</v>
      </c>
      <c r="D29" s="31">
        <v>45030</v>
      </c>
      <c r="E29" s="30" t="s">
        <v>248</v>
      </c>
      <c r="F29" s="30" t="s">
        <v>449</v>
      </c>
      <c r="G29" s="30" t="s">
        <v>213</v>
      </c>
      <c r="H29" s="30" t="s">
        <v>445</v>
      </c>
      <c r="I29" s="30" t="s">
        <v>19</v>
      </c>
      <c r="J29" s="30" t="s">
        <v>68</v>
      </c>
      <c r="K29" s="26" t="str">
        <f>IF(W29="NO APLICA","NO APLICA",(IF(W29="NO SE PUDO ESTABLECER","NO SE PUDO ESTABLECER",NETWORKDAYS(B29,W29,'[1]Dias Festivos'!$B$1:$B$20)-1)))</f>
        <v>NO APLICA</v>
      </c>
      <c r="L29" s="26">
        <f>NETWORKDAYS(C29,D29,'Dias Festivos'!$B$1:$B$20)-1</f>
        <v>2</v>
      </c>
      <c r="M29" s="26" t="str">
        <f>IF(Y29="NO APLICA","NO APLICA",(IF(Y29="NO SE PUDO ESTABLECER","NO SE PUDO ESTABLECER",NETWORKDAYS(D29,Y29,'Dias Festivos'!$B$1:$B$20)-1)))</f>
        <v>NO APLICA</v>
      </c>
      <c r="N29" s="26" t="str">
        <f t="shared" si="0"/>
        <v>NO APLICA</v>
      </c>
      <c r="O29" s="30" t="str">
        <f t="shared" si="1"/>
        <v>NO APLICA</v>
      </c>
      <c r="P29" s="30" t="s">
        <v>67</v>
      </c>
      <c r="Q29" s="30" t="s">
        <v>446</v>
      </c>
      <c r="R29" s="30" t="s">
        <v>446</v>
      </c>
      <c r="S29" s="30" t="s">
        <v>446</v>
      </c>
      <c r="T29" s="30" t="s">
        <v>446</v>
      </c>
      <c r="U29" s="32" t="s">
        <v>446</v>
      </c>
      <c r="V29" s="32" t="s">
        <v>446</v>
      </c>
      <c r="W29" s="32" t="s">
        <v>446</v>
      </c>
      <c r="X29" s="32" t="s">
        <v>446</v>
      </c>
      <c r="Y29" s="32" t="s">
        <v>446</v>
      </c>
      <c r="Z29" s="24" t="s">
        <v>512</v>
      </c>
      <c r="AA29" s="37" t="s">
        <v>446</v>
      </c>
      <c r="AB29" s="67" t="s">
        <v>513</v>
      </c>
    </row>
    <row r="30" spans="1:28" s="29" customFormat="1" ht="148.5" customHeight="1">
      <c r="A30" s="26">
        <v>20236200148822</v>
      </c>
      <c r="B30" s="26">
        <f>[1]Muestra!A30</f>
        <v>20236200148822</v>
      </c>
      <c r="C30" s="31">
        <v>44964</v>
      </c>
      <c r="D30" s="31">
        <v>44968</v>
      </c>
      <c r="E30" s="30" t="s">
        <v>514</v>
      </c>
      <c r="F30" s="30" t="s">
        <v>449</v>
      </c>
      <c r="G30" s="30" t="s">
        <v>213</v>
      </c>
      <c r="H30" s="30" t="s">
        <v>445</v>
      </c>
      <c r="I30" s="30" t="s">
        <v>10</v>
      </c>
      <c r="J30" s="30" t="s">
        <v>68</v>
      </c>
      <c r="K30" s="26" t="e">
        <f>IF(W30="NO APLICA","NO APLICA",(IF(W30="NO SE PUDO ESTABLECER","NO SE PUDO ESTABLECER",NETWORKDAYS(B30,W30,'[1]Dias Festivos'!$B$1:$B$20)-1)))</f>
        <v>#NUM!</v>
      </c>
      <c r="L30" s="26">
        <f>NETWORKDAYS(C30,D30,'Dias Festivos'!$B$1:$B$20)-1</f>
        <v>3</v>
      </c>
      <c r="M30" s="26">
        <f>IF(Y30="NO APLICA","NO APLICA",(IF(Y30="NO SE PUDO ESTABLECER","NO SE PUDO ESTABLECER",NETWORKDAYS(D30,Y30,'Dias Festivos'!$B$1:$B$20)-1)))</f>
        <v>3</v>
      </c>
      <c r="N30" s="26">
        <f t="shared" si="0"/>
        <v>0</v>
      </c>
      <c r="O30" s="30">
        <f t="shared" si="1"/>
        <v>-9</v>
      </c>
      <c r="P30" s="30" t="s">
        <v>67</v>
      </c>
      <c r="Q30" s="30" t="s">
        <v>71</v>
      </c>
      <c r="R30" s="30" t="s">
        <v>71</v>
      </c>
      <c r="S30" s="30" t="s">
        <v>67</v>
      </c>
      <c r="T30" s="30" t="s">
        <v>67</v>
      </c>
      <c r="U30" s="32" t="s">
        <v>502</v>
      </c>
      <c r="V30" s="32">
        <v>44973</v>
      </c>
      <c r="W30" s="32" t="s">
        <v>515</v>
      </c>
      <c r="X30" s="32" t="s">
        <v>502</v>
      </c>
      <c r="Y30" s="32">
        <v>44973</v>
      </c>
      <c r="Z30" s="24" t="s">
        <v>516</v>
      </c>
      <c r="AA30" s="32">
        <v>44973</v>
      </c>
      <c r="AB30" s="67" t="s">
        <v>517</v>
      </c>
    </row>
    <row r="31" spans="1:28" s="29" customFormat="1" ht="148.5" customHeight="1">
      <c r="A31" s="26">
        <v>20236200550952</v>
      </c>
      <c r="B31" s="26">
        <f>[1]Muestra!A31</f>
        <v>20236200550952</v>
      </c>
      <c r="C31" s="31">
        <v>45043</v>
      </c>
      <c r="D31" s="32">
        <v>45044</v>
      </c>
      <c r="E31" s="30" t="s">
        <v>518</v>
      </c>
      <c r="F31" s="30" t="s">
        <v>449</v>
      </c>
      <c r="G31" s="30" t="s">
        <v>450</v>
      </c>
      <c r="H31" s="30" t="s">
        <v>459</v>
      </c>
      <c r="I31" s="30" t="s">
        <v>22</v>
      </c>
      <c r="J31" s="30" t="s">
        <v>68</v>
      </c>
      <c r="K31" s="30" t="s">
        <v>451</v>
      </c>
      <c r="L31" s="26">
        <f>NETWORKDAYS(C31,D31,'Dias Festivos'!$B$1:$B$20)-1</f>
        <v>1</v>
      </c>
      <c r="M31" s="26" t="str">
        <f>IF(Y31="NO APLICA","NO APLICA",(IF(Y31="NO SE PUDO ESTABLECER","NO SE PUDO ESTABLECER",NETWORKDAYS(D31,Y31,'Dias Festivos'!$B$1:$B$20)-1)))</f>
        <v>NO APLICA</v>
      </c>
      <c r="N31" s="26" t="str">
        <f t="shared" si="0"/>
        <v>NO APLICA</v>
      </c>
      <c r="O31" s="30" t="str">
        <f t="shared" si="1"/>
        <v>NO APLICA</v>
      </c>
      <c r="P31" s="32" t="s">
        <v>446</v>
      </c>
      <c r="Q31" s="32" t="s">
        <v>446</v>
      </c>
      <c r="R31" s="32" t="s">
        <v>446</v>
      </c>
      <c r="S31" s="30" t="s">
        <v>446</v>
      </c>
      <c r="T31" s="30" t="s">
        <v>446</v>
      </c>
      <c r="U31" s="32" t="s">
        <v>446</v>
      </c>
      <c r="V31" s="32" t="s">
        <v>446</v>
      </c>
      <c r="W31" s="32" t="s">
        <v>446</v>
      </c>
      <c r="X31" s="32" t="s">
        <v>446</v>
      </c>
      <c r="Y31" s="32" t="s">
        <v>446</v>
      </c>
      <c r="Z31" s="24" t="s">
        <v>446</v>
      </c>
      <c r="AA31" s="32" t="s">
        <v>446</v>
      </c>
      <c r="AB31" s="67" t="s">
        <v>618</v>
      </c>
    </row>
    <row r="32" spans="1:28" s="29" customFormat="1" ht="148.5" customHeight="1">
      <c r="A32" s="26">
        <v>20236200495132</v>
      </c>
      <c r="B32" s="26">
        <f>[1]Muestra!A32</f>
        <v>20236200495132</v>
      </c>
      <c r="C32" s="31">
        <v>45036</v>
      </c>
      <c r="D32" s="31">
        <v>45036</v>
      </c>
      <c r="E32" s="30" t="s">
        <v>519</v>
      </c>
      <c r="F32" s="30" t="s">
        <v>449</v>
      </c>
      <c r="G32" s="30" t="s">
        <v>213</v>
      </c>
      <c r="H32" s="30" t="s">
        <v>445</v>
      </c>
      <c r="I32" s="30" t="s">
        <v>13</v>
      </c>
      <c r="J32" s="30" t="s">
        <v>68</v>
      </c>
      <c r="K32" s="26" t="str">
        <f>IF(W32="NO APLICA","NO APLICA",(IF(W32="NO SE PUDO ESTABLECER","NO SE PUDO ESTABLECER",NETWORKDAYS(B32,W32,'[1]Dias Festivos'!$B$1:$B$20)-1)))</f>
        <v>NO APLICA</v>
      </c>
      <c r="L32" s="26">
        <f>NETWORKDAYS(C32,D32,'Dias Festivos'!$B$1:$B$20)-1</f>
        <v>0</v>
      </c>
      <c r="M32" s="26" t="str">
        <f>IF(Y32="NO APLICA","NO APLICA",(IF(Y32="NO SE PUDO ESTABLECER","NO SE PUDO ESTABLECER",NETWORKDAYS(D32,Y32,'Dias Festivos'!$B$1:$B$20)-1)))</f>
        <v>NO APLICA</v>
      </c>
      <c r="N32" s="26" t="str">
        <f t="shared" si="0"/>
        <v>NO APLICA</v>
      </c>
      <c r="O32" s="30" t="str">
        <f t="shared" si="1"/>
        <v>NO APLICA</v>
      </c>
      <c r="P32" s="30" t="s">
        <v>67</v>
      </c>
      <c r="Q32" s="30" t="s">
        <v>446</v>
      </c>
      <c r="R32" s="30" t="s">
        <v>446</v>
      </c>
      <c r="S32" s="30" t="s">
        <v>446</v>
      </c>
      <c r="T32" s="30" t="s">
        <v>446</v>
      </c>
      <c r="U32" s="30" t="s">
        <v>446</v>
      </c>
      <c r="V32" s="30" t="s">
        <v>446</v>
      </c>
      <c r="W32" s="30" t="s">
        <v>446</v>
      </c>
      <c r="X32" s="30" t="s">
        <v>446</v>
      </c>
      <c r="Y32" s="30" t="s">
        <v>446</v>
      </c>
      <c r="Z32" s="30" t="s">
        <v>446</v>
      </c>
      <c r="AA32" s="32" t="s">
        <v>446</v>
      </c>
      <c r="AB32" s="67" t="s">
        <v>619</v>
      </c>
    </row>
    <row r="33" spans="1:29" s="29" customFormat="1" ht="148.5" customHeight="1">
      <c r="A33" s="38">
        <v>20236200465222</v>
      </c>
      <c r="B33" s="26">
        <f>[1]Muestra!A33</f>
        <v>20236200465222</v>
      </c>
      <c r="C33" s="31">
        <v>45030</v>
      </c>
      <c r="D33" s="32">
        <v>45033</v>
      </c>
      <c r="E33" s="37" t="s">
        <v>520</v>
      </c>
      <c r="F33" s="30" t="s">
        <v>449</v>
      </c>
      <c r="G33" s="30" t="s">
        <v>213</v>
      </c>
      <c r="H33" s="30" t="s">
        <v>459</v>
      </c>
      <c r="I33" s="30" t="s">
        <v>12</v>
      </c>
      <c r="J33" s="30" t="s">
        <v>480</v>
      </c>
      <c r="K33" s="30" t="s">
        <v>455</v>
      </c>
      <c r="L33" s="26">
        <f>NETWORKDAYS(C33,D33,'Dias Festivos'!$B$1:$B$20)-1</f>
        <v>1</v>
      </c>
      <c r="M33" s="26">
        <f>IF(Y33="NO APLICA","NO APLICA",(IF(Y33="NO SE PUDO ESTABLECER","NO SE PUDO ESTABLECER",NETWORKDAYS(D33,Y33,'Dias Festivos'!$B$1:$B$20)-1)))</f>
        <v>28</v>
      </c>
      <c r="N33" s="26" t="s">
        <v>460</v>
      </c>
      <c r="O33" s="30" t="s">
        <v>460</v>
      </c>
      <c r="P33" s="30" t="s">
        <v>67</v>
      </c>
      <c r="Q33" s="30" t="s">
        <v>71</v>
      </c>
      <c r="R33" s="30" t="s">
        <v>71</v>
      </c>
      <c r="S33" s="30" t="s">
        <v>67</v>
      </c>
      <c r="T33" s="39" t="s">
        <v>502</v>
      </c>
      <c r="U33" s="39" t="s">
        <v>502</v>
      </c>
      <c r="V33" s="39" t="s">
        <v>502</v>
      </c>
      <c r="W33" s="39" t="s">
        <v>502</v>
      </c>
      <c r="X33" s="39" t="s">
        <v>502</v>
      </c>
      <c r="Y33" s="32">
        <v>45075</v>
      </c>
      <c r="Z33" s="40" t="s">
        <v>521</v>
      </c>
      <c r="AA33" s="39" t="s">
        <v>502</v>
      </c>
      <c r="AB33" s="67" t="s">
        <v>639</v>
      </c>
    </row>
    <row r="34" spans="1:29" s="29" customFormat="1" ht="148.5" customHeight="1">
      <c r="A34" s="38">
        <v>20236200534272</v>
      </c>
      <c r="B34" s="26">
        <f>[1]Muestra!A34</f>
        <v>20236200534272</v>
      </c>
      <c r="C34" s="31">
        <v>45037</v>
      </c>
      <c r="D34" s="32">
        <v>45042</v>
      </c>
      <c r="E34" s="37" t="s">
        <v>522</v>
      </c>
      <c r="F34" s="30" t="s">
        <v>449</v>
      </c>
      <c r="G34" s="30" t="s">
        <v>213</v>
      </c>
      <c r="H34" s="30" t="s">
        <v>459</v>
      </c>
      <c r="I34" s="30" t="s">
        <v>12</v>
      </c>
      <c r="J34" s="30" t="s">
        <v>460</v>
      </c>
      <c r="K34" s="30" t="s">
        <v>455</v>
      </c>
      <c r="L34" s="26">
        <f>NETWORKDAYS(C34,D34,'Dias Festivos'!$B$1:$B$20)-1</f>
        <v>3</v>
      </c>
      <c r="M34" s="26">
        <f>IF(Y34="NO APLICA","NO APLICA",(IF(Y34="NO SE PUDO ESTABLECER","NO SE PUDO ESTABLECER",NETWORKDAYS(D34,Y34,'Dias Festivos'!$B$1:$B$20)-1)))</f>
        <v>38</v>
      </c>
      <c r="N34" s="26" t="s">
        <v>446</v>
      </c>
      <c r="O34" s="30" t="s">
        <v>460</v>
      </c>
      <c r="P34" s="30" t="s">
        <v>67</v>
      </c>
      <c r="Q34" s="39" t="s">
        <v>502</v>
      </c>
      <c r="R34" s="39" t="s">
        <v>502</v>
      </c>
      <c r="S34" s="39" t="s">
        <v>502</v>
      </c>
      <c r="T34" s="39" t="s">
        <v>502</v>
      </c>
      <c r="U34" s="39" t="s">
        <v>502</v>
      </c>
      <c r="V34" s="39" t="s">
        <v>502</v>
      </c>
      <c r="W34" s="39" t="s">
        <v>502</v>
      </c>
      <c r="X34" s="39" t="s">
        <v>502</v>
      </c>
      <c r="Y34" s="32">
        <v>45102</v>
      </c>
      <c r="Z34" s="40" t="s">
        <v>523</v>
      </c>
      <c r="AA34" s="39" t="s">
        <v>502</v>
      </c>
      <c r="AB34" s="71" t="s">
        <v>640</v>
      </c>
    </row>
    <row r="35" spans="1:29" s="29" customFormat="1" ht="148.5" customHeight="1">
      <c r="A35" s="38">
        <v>20237501001602</v>
      </c>
      <c r="B35" s="26">
        <f>[1]Muestra!A35</f>
        <v>20237501001602</v>
      </c>
      <c r="C35" s="31">
        <v>45070</v>
      </c>
      <c r="D35" s="31">
        <v>45070</v>
      </c>
      <c r="E35" s="37" t="s">
        <v>524</v>
      </c>
      <c r="F35" s="30" t="s">
        <v>444</v>
      </c>
      <c r="G35" s="30" t="s">
        <v>454</v>
      </c>
      <c r="H35" s="30" t="s">
        <v>459</v>
      </c>
      <c r="I35" s="30" t="s">
        <v>17</v>
      </c>
      <c r="J35" s="30" t="s">
        <v>68</v>
      </c>
      <c r="K35" s="30" t="s">
        <v>455</v>
      </c>
      <c r="L35" s="26">
        <f>NETWORKDAYS(C35,D35,'Dias Festivos'!$B$1:$B$20)-1</f>
        <v>0</v>
      </c>
      <c r="M35" s="26">
        <f>IF(Y35="NO APLICA","NO APLICA",(IF(Y35="NO SE PUDO ESTABLECER","NO SE PUDO ESTABLECER",NETWORKDAYS(D35,Y35,'Dias Festivos'!$B$1:$B$20)-1)))</f>
        <v>33</v>
      </c>
      <c r="N35" s="26">
        <f t="shared" si="0"/>
        <v>2</v>
      </c>
      <c r="O35" s="30">
        <f t="shared" si="1"/>
        <v>-48</v>
      </c>
      <c r="P35" s="30" t="s">
        <v>67</v>
      </c>
      <c r="Q35" s="30" t="s">
        <v>71</v>
      </c>
      <c r="R35" s="30" t="s">
        <v>71</v>
      </c>
      <c r="S35" s="30" t="s">
        <v>67</v>
      </c>
      <c r="T35" s="30" t="s">
        <v>67</v>
      </c>
      <c r="U35" s="39" t="s">
        <v>502</v>
      </c>
      <c r="V35" s="39">
        <v>45117</v>
      </c>
      <c r="W35" s="39" t="s">
        <v>525</v>
      </c>
      <c r="X35" s="39" t="s">
        <v>502</v>
      </c>
      <c r="Y35" s="32">
        <v>45120</v>
      </c>
      <c r="Z35" s="40" t="s">
        <v>526</v>
      </c>
      <c r="AA35" s="39">
        <v>45118</v>
      </c>
      <c r="AB35" s="67" t="s">
        <v>641</v>
      </c>
    </row>
    <row r="36" spans="1:29" s="29" customFormat="1" ht="148.5" customHeight="1">
      <c r="A36" s="38">
        <v>20236201144502</v>
      </c>
      <c r="B36" s="26">
        <f>[1]Muestra!A36</f>
        <v>20236201144502</v>
      </c>
      <c r="C36" s="31">
        <v>45078</v>
      </c>
      <c r="D36" s="32">
        <v>45082</v>
      </c>
      <c r="E36" s="37" t="s">
        <v>527</v>
      </c>
      <c r="F36" s="30" t="s">
        <v>449</v>
      </c>
      <c r="G36" s="30" t="s">
        <v>463</v>
      </c>
      <c r="H36" s="30" t="s">
        <v>445</v>
      </c>
      <c r="I36" s="30" t="s">
        <v>19</v>
      </c>
      <c r="J36" s="30" t="s">
        <v>68</v>
      </c>
      <c r="K36" s="30" t="s">
        <v>451</v>
      </c>
      <c r="L36" s="26">
        <f>NETWORKDAYS(C36,D36,'Dias Festivos'!$B$1:$B$20)-1</f>
        <v>2</v>
      </c>
      <c r="M36" s="26">
        <f>IF(Y36="NO APLICA","NO APLICA",(IF(Y36="NO SE PUDO ESTABLECER","NO SE PUDO ESTABLECER",NETWORKDAYS(D36,Y36,'Dias Festivos'!$B$1:$B$20)-1)))</f>
        <v>6</v>
      </c>
      <c r="N36" s="26">
        <f t="shared" si="0"/>
        <v>-2</v>
      </c>
      <c r="O36" s="30">
        <f t="shared" si="1"/>
        <v>-15</v>
      </c>
      <c r="P36" s="30" t="s">
        <v>67</v>
      </c>
      <c r="Q36" s="30" t="s">
        <v>71</v>
      </c>
      <c r="R36" s="30" t="s">
        <v>446</v>
      </c>
      <c r="S36" s="30" t="s">
        <v>67</v>
      </c>
      <c r="T36" s="30" t="s">
        <v>67</v>
      </c>
      <c r="U36" s="39" t="s">
        <v>528</v>
      </c>
      <c r="V36" s="39">
        <v>45093</v>
      </c>
      <c r="W36" s="39" t="s">
        <v>529</v>
      </c>
      <c r="X36" s="40" t="s">
        <v>446</v>
      </c>
      <c r="Y36" s="40" t="s">
        <v>530</v>
      </c>
      <c r="Z36" s="40" t="s">
        <v>531</v>
      </c>
      <c r="AA36" s="39">
        <v>45093</v>
      </c>
      <c r="AB36" s="67" t="s">
        <v>642</v>
      </c>
    </row>
    <row r="37" spans="1:29" s="29" customFormat="1" ht="148.5" customHeight="1">
      <c r="A37" s="38">
        <v>20236202288632</v>
      </c>
      <c r="B37" s="26">
        <f>[1]Muestra!A37</f>
        <v>20236202288632</v>
      </c>
      <c r="C37" s="31">
        <v>45106</v>
      </c>
      <c r="D37" s="31">
        <v>45107</v>
      </c>
      <c r="E37" s="37" t="s">
        <v>532</v>
      </c>
      <c r="F37" s="30" t="s">
        <v>449</v>
      </c>
      <c r="G37" s="30" t="s">
        <v>450</v>
      </c>
      <c r="H37" s="30" t="s">
        <v>445</v>
      </c>
      <c r="I37" s="30" t="s">
        <v>17</v>
      </c>
      <c r="J37" s="30" t="s">
        <v>68</v>
      </c>
      <c r="K37" s="30" t="s">
        <v>451</v>
      </c>
      <c r="L37" s="26">
        <f>NETWORKDAYS(C37,D37,'Dias Festivos'!$B$1:$B$20)-1</f>
        <v>1</v>
      </c>
      <c r="M37" s="26" t="s">
        <v>460</v>
      </c>
      <c r="N37" s="26" t="s">
        <v>460</v>
      </c>
      <c r="O37" s="30" t="s">
        <v>460</v>
      </c>
      <c r="P37" s="30" t="s">
        <v>71</v>
      </c>
      <c r="Q37" s="41" t="s">
        <v>502</v>
      </c>
      <c r="R37" s="41" t="s">
        <v>502</v>
      </c>
      <c r="S37" s="41" t="s">
        <v>502</v>
      </c>
      <c r="T37" s="41" t="s">
        <v>502</v>
      </c>
      <c r="U37" s="41" t="s">
        <v>502</v>
      </c>
      <c r="V37" s="41" t="s">
        <v>502</v>
      </c>
      <c r="W37" s="41" t="s">
        <v>502</v>
      </c>
      <c r="X37" s="41" t="s">
        <v>502</v>
      </c>
      <c r="Y37" s="41" t="s">
        <v>502</v>
      </c>
      <c r="Z37" s="41" t="s">
        <v>502</v>
      </c>
      <c r="AA37" s="41" t="s">
        <v>502</v>
      </c>
      <c r="AB37" s="67" t="s">
        <v>533</v>
      </c>
    </row>
    <row r="38" spans="1:29" s="29" customFormat="1" ht="148.5" customHeight="1">
      <c r="A38" s="38">
        <v>20236200307702</v>
      </c>
      <c r="B38" s="26">
        <f>[1]Muestra!A38</f>
        <v>20236200307702</v>
      </c>
      <c r="C38" s="31">
        <v>44998</v>
      </c>
      <c r="D38" s="31">
        <v>44999</v>
      </c>
      <c r="E38" s="37" t="s">
        <v>223</v>
      </c>
      <c r="F38" s="30" t="s">
        <v>449</v>
      </c>
      <c r="G38" s="30" t="s">
        <v>213</v>
      </c>
      <c r="H38" s="30" t="s">
        <v>459</v>
      </c>
      <c r="I38" s="30" t="s">
        <v>12</v>
      </c>
      <c r="J38" s="30" t="s">
        <v>446</v>
      </c>
      <c r="K38" s="30" t="s">
        <v>455</v>
      </c>
      <c r="L38" s="26">
        <f>NETWORKDAYS(C38,D38,'Dias Festivos'!$B$1:$B$20)-1</f>
        <v>1</v>
      </c>
      <c r="M38" s="26">
        <f>IF(Y38="NO APLICA","NO APLICA",(IF(Y38="NO SE PUDO ESTABLECER","NO SE PUDO ESTABLECER",NETWORKDAYS(D38,Y38,'Dias Festivos'!$B$1:$B$20)-1)))</f>
        <v>51</v>
      </c>
      <c r="N38" s="26" t="s">
        <v>460</v>
      </c>
      <c r="O38" s="30" t="str">
        <f t="shared" si="1"/>
        <v>NO APLICA</v>
      </c>
      <c r="P38" s="30" t="s">
        <v>67</v>
      </c>
      <c r="Q38" s="30" t="s">
        <v>446</v>
      </c>
      <c r="R38" s="30" t="s">
        <v>446</v>
      </c>
      <c r="S38" s="30" t="s">
        <v>446</v>
      </c>
      <c r="T38" s="39" t="s">
        <v>446</v>
      </c>
      <c r="U38" s="39" t="s">
        <v>446</v>
      </c>
      <c r="V38" s="39" t="s">
        <v>446</v>
      </c>
      <c r="W38" s="39" t="s">
        <v>446</v>
      </c>
      <c r="X38" s="39" t="s">
        <v>446</v>
      </c>
      <c r="Y38" s="32">
        <v>45077</v>
      </c>
      <c r="Z38" s="39" t="s">
        <v>446</v>
      </c>
      <c r="AA38" s="39" t="s">
        <v>446</v>
      </c>
      <c r="AB38" s="67" t="s">
        <v>534</v>
      </c>
    </row>
    <row r="39" spans="1:29" s="29" customFormat="1" ht="148.5" customHeight="1">
      <c r="A39" s="38">
        <v>20236200839192</v>
      </c>
      <c r="B39" s="26">
        <f>[1]Muestra!A39</f>
        <v>20236200839192</v>
      </c>
      <c r="C39" s="31">
        <v>45056</v>
      </c>
      <c r="D39" s="31">
        <v>45061</v>
      </c>
      <c r="E39" s="37" t="s">
        <v>497</v>
      </c>
      <c r="F39" s="30" t="s">
        <v>449</v>
      </c>
      <c r="G39" s="30" t="s">
        <v>450</v>
      </c>
      <c r="H39" s="30" t="s">
        <v>459</v>
      </c>
      <c r="I39" s="30" t="s">
        <v>13</v>
      </c>
      <c r="J39" s="30" t="s">
        <v>446</v>
      </c>
      <c r="K39" s="30" t="s">
        <v>451</v>
      </c>
      <c r="L39" s="26">
        <f>NETWORKDAYS(C39,D39,'Dias Festivos'!$B$1:$B$20)-1</f>
        <v>3</v>
      </c>
      <c r="M39" s="26">
        <f>IF(Y39="NO APLICA","NO APLICA",(IF(Y39="NO SE PUDO ESTABLECER","NO SE PUDO ESTABLECER",NETWORKDAYS(D39,Y39,'Dias Festivos'!$B$1:$B$20)-1)))</f>
        <v>1</v>
      </c>
      <c r="N39" s="26" t="s">
        <v>460</v>
      </c>
      <c r="O39" s="30" t="s">
        <v>460</v>
      </c>
      <c r="P39" s="30" t="s">
        <v>67</v>
      </c>
      <c r="Q39" s="39" t="s">
        <v>502</v>
      </c>
      <c r="R39" s="39" t="s">
        <v>502</v>
      </c>
      <c r="S39" s="39" t="s">
        <v>502</v>
      </c>
      <c r="T39" s="39" t="s">
        <v>502</v>
      </c>
      <c r="U39" s="39" t="s">
        <v>502</v>
      </c>
      <c r="V39" s="39" t="s">
        <v>502</v>
      </c>
      <c r="W39" s="39" t="s">
        <v>502</v>
      </c>
      <c r="X39" s="39" t="s">
        <v>502</v>
      </c>
      <c r="Y39" s="32">
        <v>45062</v>
      </c>
      <c r="Z39" s="39" t="s">
        <v>502</v>
      </c>
      <c r="AA39" s="39" t="s">
        <v>502</v>
      </c>
      <c r="AB39" s="67" t="s">
        <v>643</v>
      </c>
    </row>
    <row r="40" spans="1:29" s="29" customFormat="1" ht="148.5" customHeight="1">
      <c r="A40" s="38">
        <v>20236200498662</v>
      </c>
      <c r="B40" s="26">
        <f>[1]Muestra!A40</f>
        <v>20236200498662</v>
      </c>
      <c r="C40" s="32">
        <v>45036</v>
      </c>
      <c r="D40" s="32">
        <v>45036</v>
      </c>
      <c r="E40" s="37" t="s">
        <v>535</v>
      </c>
      <c r="F40" s="30" t="s">
        <v>444</v>
      </c>
      <c r="G40" s="30" t="s">
        <v>213</v>
      </c>
      <c r="H40" s="30" t="s">
        <v>459</v>
      </c>
      <c r="I40" s="30" t="s">
        <v>19</v>
      </c>
      <c r="J40" s="30" t="s">
        <v>68</v>
      </c>
      <c r="K40" s="30" t="s">
        <v>455</v>
      </c>
      <c r="L40" s="26">
        <f>NETWORKDAYS(C40,D40,'Dias Festivos'!$B$1:$B$20)-1</f>
        <v>0</v>
      </c>
      <c r="M40" s="26">
        <f>IF(Y40="NO APLICA","NO APLICA",(IF(Y40="NO SE PUDO ESTABLECER","NO SE PUDO ESTABLECER",NETWORKDAYS(D40,Y40,'Dias Festivos'!$B$1:$B$20)-1)))</f>
        <v>13</v>
      </c>
      <c r="N40" s="26">
        <f t="shared" si="0"/>
        <v>-6</v>
      </c>
      <c r="O40" s="30">
        <f t="shared" si="1"/>
        <v>-26</v>
      </c>
      <c r="P40" s="30" t="s">
        <v>67</v>
      </c>
      <c r="Q40" s="30" t="s">
        <v>71</v>
      </c>
      <c r="R40" s="30" t="s">
        <v>67</v>
      </c>
      <c r="S40" s="30" t="s">
        <v>67</v>
      </c>
      <c r="T40" s="30" t="s">
        <v>67</v>
      </c>
      <c r="U40" s="39" t="s">
        <v>71</v>
      </c>
      <c r="V40" s="39">
        <v>45056</v>
      </c>
      <c r="W40" s="39" t="s">
        <v>536</v>
      </c>
      <c r="X40" s="39" t="s">
        <v>502</v>
      </c>
      <c r="Y40" s="32">
        <v>45056</v>
      </c>
      <c r="Z40" s="39" t="s">
        <v>537</v>
      </c>
      <c r="AA40" s="32">
        <v>45062</v>
      </c>
      <c r="AB40" s="67" t="s">
        <v>538</v>
      </c>
    </row>
    <row r="41" spans="1:29" s="29" customFormat="1" ht="148.5" customHeight="1">
      <c r="A41" s="38">
        <v>20236200800322</v>
      </c>
      <c r="B41" s="26">
        <f>[1]Muestra!A41</f>
        <v>20236200800322</v>
      </c>
      <c r="C41" s="31">
        <v>45051</v>
      </c>
      <c r="D41" s="31">
        <v>45054</v>
      </c>
      <c r="E41" s="37" t="s">
        <v>539</v>
      </c>
      <c r="F41" s="30" t="s">
        <v>449</v>
      </c>
      <c r="G41" s="30" t="s">
        <v>213</v>
      </c>
      <c r="H41" s="30" t="s">
        <v>459</v>
      </c>
      <c r="I41" s="30" t="s">
        <v>23</v>
      </c>
      <c r="J41" s="30" t="s">
        <v>68</v>
      </c>
      <c r="K41" s="30" t="s">
        <v>455</v>
      </c>
      <c r="L41" s="26">
        <f>NETWORKDAYS(C41,D41,'Dias Festivos'!$B$1:$B$20)-1</f>
        <v>1</v>
      </c>
      <c r="M41" s="26">
        <f>IF(Y41="NO APLICA","NO APLICA",(IF(Y41="NO SE PUDO ESTABLECER","NO SE PUDO ESTABLECER",NETWORKDAYS(D41,Y41,'Dias Festivos'!$B$1:$B$20)-1)))</f>
        <v>-50</v>
      </c>
      <c r="N41" s="26">
        <f t="shared" si="0"/>
        <v>0</v>
      </c>
      <c r="O41" s="30">
        <f t="shared" si="1"/>
        <v>71</v>
      </c>
      <c r="P41" s="30" t="s">
        <v>67</v>
      </c>
      <c r="Q41" s="30" t="s">
        <v>67</v>
      </c>
      <c r="R41" s="30" t="s">
        <v>67</v>
      </c>
      <c r="S41" s="30" t="s">
        <v>67</v>
      </c>
      <c r="T41" s="30" t="s">
        <v>67</v>
      </c>
      <c r="U41" s="39" t="s">
        <v>502</v>
      </c>
      <c r="V41" s="39">
        <v>44980</v>
      </c>
      <c r="W41" s="39" t="s">
        <v>540</v>
      </c>
      <c r="X41" s="39" t="s">
        <v>502</v>
      </c>
      <c r="Y41" s="39">
        <v>44980</v>
      </c>
      <c r="Z41" s="39" t="s">
        <v>541</v>
      </c>
      <c r="AA41" s="39">
        <v>44980</v>
      </c>
      <c r="AB41" s="67" t="s">
        <v>542</v>
      </c>
    </row>
    <row r="42" spans="1:29" s="29" customFormat="1" ht="148.5" customHeight="1">
      <c r="A42" s="38">
        <v>20236200982032</v>
      </c>
      <c r="B42" s="26">
        <f>[1]Muestra!A42</f>
        <v>20236200982032</v>
      </c>
      <c r="C42" s="31">
        <v>45062</v>
      </c>
      <c r="D42" s="32">
        <v>45068</v>
      </c>
      <c r="E42" s="37" t="s">
        <v>543</v>
      </c>
      <c r="F42" s="30" t="s">
        <v>449</v>
      </c>
      <c r="G42" s="30" t="s">
        <v>213</v>
      </c>
      <c r="H42" s="30" t="s">
        <v>445</v>
      </c>
      <c r="I42" s="30" t="s">
        <v>14</v>
      </c>
      <c r="J42" s="30" t="s">
        <v>446</v>
      </c>
      <c r="K42" s="30" t="s">
        <v>446</v>
      </c>
      <c r="L42" s="26">
        <f>NETWORKDAYS(C42,D42,'Dias Festivos'!$B$1:$B$20)-1</f>
        <v>3</v>
      </c>
      <c r="M42" s="26" t="str">
        <f>IF(Y42="NO APLICA","NO APLICA",(IF(Y42="NO SE PUDO ESTABLECER","NO SE PUDO ESTABLECER",NETWORKDAYS(D42,Y42,'Dias Festivos'!$B$1:$B$20)-1)))</f>
        <v>NO APLICA</v>
      </c>
      <c r="N42" s="26" t="str">
        <f t="shared" si="0"/>
        <v>NO APLICA</v>
      </c>
      <c r="O42" s="30" t="str">
        <f t="shared" si="1"/>
        <v>NO APLICA</v>
      </c>
      <c r="P42" s="30" t="s">
        <v>71</v>
      </c>
      <c r="Q42" s="30" t="s">
        <v>446</v>
      </c>
      <c r="R42" s="30" t="s">
        <v>446</v>
      </c>
      <c r="S42" s="30" t="s">
        <v>446</v>
      </c>
      <c r="T42" s="30" t="s">
        <v>446</v>
      </c>
      <c r="U42" s="39" t="s">
        <v>446</v>
      </c>
      <c r="V42" s="39" t="s">
        <v>446</v>
      </c>
      <c r="W42" s="39" t="s">
        <v>446</v>
      </c>
      <c r="X42" s="39" t="s">
        <v>446</v>
      </c>
      <c r="Y42" s="39" t="s">
        <v>446</v>
      </c>
      <c r="Z42" s="39" t="s">
        <v>446</v>
      </c>
      <c r="AA42" s="39" t="s">
        <v>446</v>
      </c>
      <c r="AB42" s="67" t="s">
        <v>620</v>
      </c>
    </row>
    <row r="43" spans="1:29" s="29" customFormat="1" ht="228" customHeight="1">
      <c r="A43" s="38">
        <v>20236200363432</v>
      </c>
      <c r="B43" s="26">
        <f>[1]Muestra!A43</f>
        <v>20236200363432</v>
      </c>
      <c r="C43" s="31">
        <v>45008</v>
      </c>
      <c r="D43" s="31">
        <v>45009</v>
      </c>
      <c r="E43" s="37" t="s">
        <v>544</v>
      </c>
      <c r="F43" s="30" t="s">
        <v>449</v>
      </c>
      <c r="G43" s="30" t="s">
        <v>213</v>
      </c>
      <c r="H43" s="30" t="s">
        <v>459</v>
      </c>
      <c r="I43" s="30" t="s">
        <v>22</v>
      </c>
      <c r="J43" s="30" t="s">
        <v>68</v>
      </c>
      <c r="K43" s="30" t="s">
        <v>455</v>
      </c>
      <c r="L43" s="26">
        <f>NETWORKDAYS(C43,D43,'Dias Festivos'!$B$1:$B$20)-1</f>
        <v>1</v>
      </c>
      <c r="M43" s="26" t="str">
        <f>IF(Y43="NO APLICA","NO APLICA",(IF(Y43="NO SE PUDO ESTABLECER","NO SE PUDO ESTABLECER",NETWORKDAYS(D43,Y43,'Dias Festivos'!$B$1:$B$20)-1)))</f>
        <v>NO APLICA</v>
      </c>
      <c r="N43" s="26" t="str">
        <f t="shared" si="0"/>
        <v>NO APLICA</v>
      </c>
      <c r="O43" s="30">
        <f t="shared" si="1"/>
        <v>-33</v>
      </c>
      <c r="P43" s="30" t="s">
        <v>67</v>
      </c>
      <c r="Q43" s="30" t="s">
        <v>67</v>
      </c>
      <c r="R43" s="30" t="s">
        <v>67</v>
      </c>
      <c r="S43" s="30" t="s">
        <v>67</v>
      </c>
      <c r="T43" s="30" t="s">
        <v>67</v>
      </c>
      <c r="U43" s="39" t="s">
        <v>446</v>
      </c>
      <c r="V43" s="39">
        <v>45041</v>
      </c>
      <c r="W43" s="39" t="s">
        <v>545</v>
      </c>
      <c r="X43" s="39" t="s">
        <v>502</v>
      </c>
      <c r="Y43" s="32" t="s">
        <v>446</v>
      </c>
      <c r="Z43" s="40" t="s">
        <v>546</v>
      </c>
      <c r="AA43" s="39">
        <v>45041</v>
      </c>
      <c r="AB43" s="67" t="s">
        <v>615</v>
      </c>
    </row>
    <row r="44" spans="1:29" s="29" customFormat="1" ht="148.5" customHeight="1">
      <c r="A44" s="38">
        <v>20236200277132</v>
      </c>
      <c r="B44" s="26">
        <f>[1]Muestra!A44</f>
        <v>20236200277132</v>
      </c>
      <c r="C44" s="31">
        <v>44988</v>
      </c>
      <c r="D44" s="31">
        <v>44993</v>
      </c>
      <c r="E44" s="37" t="s">
        <v>547</v>
      </c>
      <c r="F44" s="30" t="s">
        <v>449</v>
      </c>
      <c r="G44" s="30" t="s">
        <v>219</v>
      </c>
      <c r="H44" s="30" t="s">
        <v>459</v>
      </c>
      <c r="I44" s="30" t="s">
        <v>22</v>
      </c>
      <c r="J44" s="30" t="s">
        <v>460</v>
      </c>
      <c r="K44" s="30" t="s">
        <v>451</v>
      </c>
      <c r="L44" s="26">
        <f>NETWORKDAYS(C44,D44,'Dias Festivos'!$B$1:$B$20)-1</f>
        <v>3</v>
      </c>
      <c r="M44" s="26">
        <f>IF(Y44="NO APLICA","NO APLICA",(IF(Y44="NO SE PUDO ESTABLECER","NO SE PUDO ESTABLECER",NETWORKDAYS(D44,Y44,'Dias Festivos'!$B$1:$B$20)-1)))</f>
        <v>29</v>
      </c>
      <c r="N44" s="26" t="s">
        <v>460</v>
      </c>
      <c r="O44" s="30" t="s">
        <v>460</v>
      </c>
      <c r="P44" s="30" t="s">
        <v>71</v>
      </c>
      <c r="Q44" s="30" t="s">
        <v>460</v>
      </c>
      <c r="R44" s="30" t="s">
        <v>71</v>
      </c>
      <c r="S44" s="30" t="s">
        <v>71</v>
      </c>
      <c r="T44" s="30" t="s">
        <v>71</v>
      </c>
      <c r="U44" s="39" t="s">
        <v>502</v>
      </c>
      <c r="V44" s="39" t="s">
        <v>502</v>
      </c>
      <c r="W44" s="39" t="s">
        <v>502</v>
      </c>
      <c r="X44" s="39" t="s">
        <v>502</v>
      </c>
      <c r="Y44" s="32">
        <v>45038</v>
      </c>
      <c r="Z44" s="42" t="s">
        <v>548</v>
      </c>
      <c r="AA44" s="39" t="s">
        <v>502</v>
      </c>
      <c r="AB44" s="70" t="s">
        <v>549</v>
      </c>
    </row>
    <row r="45" spans="1:29" s="29" customFormat="1" ht="148.5" customHeight="1">
      <c r="A45" s="38">
        <v>20236201109922</v>
      </c>
      <c r="B45" s="26">
        <f>[1]Muestra!A45</f>
        <v>20236201109922</v>
      </c>
      <c r="C45" s="31">
        <v>45076</v>
      </c>
      <c r="D45" s="31">
        <v>45076</v>
      </c>
      <c r="E45" s="37" t="s">
        <v>376</v>
      </c>
      <c r="F45" s="30" t="s">
        <v>444</v>
      </c>
      <c r="G45" s="30" t="s">
        <v>463</v>
      </c>
      <c r="H45" s="30" t="s">
        <v>445</v>
      </c>
      <c r="I45" s="30" t="s">
        <v>17</v>
      </c>
      <c r="J45" s="39" t="s">
        <v>460</v>
      </c>
      <c r="K45" s="30" t="s">
        <v>455</v>
      </c>
      <c r="L45" s="26">
        <f>NETWORKDAYS(C45,D45,'Dias Festivos'!$B$1:$B$20)-1</f>
        <v>0</v>
      </c>
      <c r="M45" s="26" t="s">
        <v>460</v>
      </c>
      <c r="N45" s="26" t="s">
        <v>460</v>
      </c>
      <c r="O45" s="30" t="s">
        <v>460</v>
      </c>
      <c r="P45" s="30" t="s">
        <v>71</v>
      </c>
      <c r="Q45" s="30" t="s">
        <v>460</v>
      </c>
      <c r="R45" s="30" t="s">
        <v>71</v>
      </c>
      <c r="S45" s="39" t="s">
        <v>502</v>
      </c>
      <c r="T45" s="39" t="s">
        <v>502</v>
      </c>
      <c r="U45" s="39" t="s">
        <v>502</v>
      </c>
      <c r="V45" s="39" t="s">
        <v>502</v>
      </c>
      <c r="W45" s="39" t="s">
        <v>502</v>
      </c>
      <c r="X45" s="39" t="s">
        <v>502</v>
      </c>
      <c r="Y45" s="39" t="s">
        <v>502</v>
      </c>
      <c r="Z45" s="39" t="s">
        <v>502</v>
      </c>
      <c r="AA45" s="39" t="s">
        <v>502</v>
      </c>
      <c r="AB45" s="70" t="s">
        <v>550</v>
      </c>
    </row>
    <row r="46" spans="1:29" s="29" customFormat="1" ht="148.5" customHeight="1">
      <c r="A46" s="38">
        <v>20236200965232</v>
      </c>
      <c r="B46" s="26">
        <f>[1]Muestra!A46</f>
        <v>20236200965232</v>
      </c>
      <c r="C46" s="31">
        <v>45063</v>
      </c>
      <c r="D46" s="31">
        <v>45064</v>
      </c>
      <c r="E46" s="37" t="s">
        <v>551</v>
      </c>
      <c r="F46" s="30" t="s">
        <v>449</v>
      </c>
      <c r="G46" s="30" t="s">
        <v>450</v>
      </c>
      <c r="H46" s="30" t="s">
        <v>445</v>
      </c>
      <c r="I46" s="30" t="s">
        <v>13</v>
      </c>
      <c r="J46" s="30" t="s">
        <v>68</v>
      </c>
      <c r="K46" s="30" t="s">
        <v>446</v>
      </c>
      <c r="L46" s="26">
        <f>NETWORKDAYS(C46,D46,'Dias Festivos'!$B$1:$B$20)-1</f>
        <v>1</v>
      </c>
      <c r="M46" s="26">
        <f>IF(Y46="NO APLICA","NO APLICA",(IF(Y46="NO SE PUDO ESTABLECER","NO SE PUDO ESTABLECER",NETWORKDAYS(D46,Y46,'Dias Festivos'!$B$1:$B$20)-1)))</f>
        <v>9</v>
      </c>
      <c r="N46" s="26">
        <f t="shared" si="0"/>
        <v>-6</v>
      </c>
      <c r="O46" s="30">
        <f t="shared" si="1"/>
        <v>-21</v>
      </c>
      <c r="P46" s="30" t="s">
        <v>71</v>
      </c>
      <c r="Q46" s="30" t="s">
        <v>460</v>
      </c>
      <c r="R46" s="30" t="s">
        <v>446</v>
      </c>
      <c r="S46" s="30" t="s">
        <v>446</v>
      </c>
      <c r="T46" s="30" t="s">
        <v>67</v>
      </c>
      <c r="U46" s="39">
        <v>45084</v>
      </c>
      <c r="V46" s="39">
        <v>45084</v>
      </c>
      <c r="W46" s="39" t="s">
        <v>552</v>
      </c>
      <c r="X46" s="39" t="s">
        <v>502</v>
      </c>
      <c r="Y46" s="32">
        <v>45078</v>
      </c>
      <c r="Z46" s="40" t="s">
        <v>553</v>
      </c>
      <c r="AA46" s="39">
        <v>45084</v>
      </c>
      <c r="AB46" s="70" t="s">
        <v>554</v>
      </c>
    </row>
    <row r="47" spans="1:29" s="29" customFormat="1" ht="148.5" customHeight="1">
      <c r="A47" s="38">
        <v>20236200132122</v>
      </c>
      <c r="B47" s="26">
        <f>[1]Muestra!A47</f>
        <v>20236200132122</v>
      </c>
      <c r="C47" s="32">
        <v>44966</v>
      </c>
      <c r="D47" s="32">
        <v>44966</v>
      </c>
      <c r="E47" s="37" t="s">
        <v>282</v>
      </c>
      <c r="F47" s="30" t="s">
        <v>444</v>
      </c>
      <c r="G47" s="30" t="s">
        <v>213</v>
      </c>
      <c r="H47" s="30" t="s">
        <v>459</v>
      </c>
      <c r="I47" s="30" t="s">
        <v>18</v>
      </c>
      <c r="J47" s="30" t="s">
        <v>68</v>
      </c>
      <c r="K47" s="30" t="s">
        <v>455</v>
      </c>
      <c r="L47" s="26">
        <f>NETWORKDAYS(C47,D47,'Dias Festivos'!$B$1:$B$20)-1</f>
        <v>0</v>
      </c>
      <c r="M47" s="26">
        <f>IF(Y47="NO APLICA","NO APLICA",(IF(Y47="NO SE PUDO ESTABLECER","NO SE PUDO ESTABLECER",NETWORKDAYS(D47,Y47,'Dias Festivos'!$B$1:$B$20)-1)))</f>
        <v>22</v>
      </c>
      <c r="N47" s="26">
        <f t="shared" si="0"/>
        <v>-43</v>
      </c>
      <c r="O47" s="30">
        <f t="shared" si="1"/>
        <v>-75</v>
      </c>
      <c r="P47" s="30" t="s">
        <v>67</v>
      </c>
      <c r="Q47" s="30" t="s">
        <v>71</v>
      </c>
      <c r="R47" s="30" t="s">
        <v>71</v>
      </c>
      <c r="S47" s="30" t="s">
        <v>71</v>
      </c>
      <c r="T47" s="30" t="s">
        <v>67</v>
      </c>
      <c r="U47" s="39">
        <v>45041</v>
      </c>
      <c r="V47" s="39">
        <v>45043</v>
      </c>
      <c r="W47" s="39" t="s">
        <v>555</v>
      </c>
      <c r="X47" s="39" t="s">
        <v>502</v>
      </c>
      <c r="Y47" s="32">
        <v>44998</v>
      </c>
      <c r="Z47" s="40" t="s">
        <v>556</v>
      </c>
      <c r="AA47" s="39">
        <v>45041</v>
      </c>
      <c r="AB47" s="70" t="s">
        <v>557</v>
      </c>
    </row>
    <row r="48" spans="1:29" s="15" customFormat="1" ht="148.5" customHeight="1">
      <c r="A48" s="38">
        <v>20236200124302</v>
      </c>
      <c r="B48" s="26">
        <f>Muestra!A48</f>
        <v>20236200124302</v>
      </c>
      <c r="C48" s="33">
        <v>44965</v>
      </c>
      <c r="D48" s="34">
        <v>44965</v>
      </c>
      <c r="E48" s="43" t="s">
        <v>558</v>
      </c>
      <c r="F48" s="44" t="s">
        <v>449</v>
      </c>
      <c r="G48" s="30" t="s">
        <v>458</v>
      </c>
      <c r="H48" s="30" t="s">
        <v>459</v>
      </c>
      <c r="I48" s="30" t="s">
        <v>22</v>
      </c>
      <c r="J48" s="30" t="s">
        <v>68</v>
      </c>
      <c r="K48" s="30" t="s">
        <v>455</v>
      </c>
      <c r="L48" s="26">
        <f>NETWORKDAYS(C48,D48,'Dias Festivos'!$B$1:$B$20)-1</f>
        <v>0</v>
      </c>
      <c r="M48" s="26">
        <f>IF(Y48="NO APLICA","NO APLICA",(IF(Y48="NO SE PUDO ESTABLECER","NO SE PUDO ESTABLECER",NETWORKDAYS(D48,Y48,'Dias Festivos'!$B$1:$B$20)-1)))</f>
        <v>6</v>
      </c>
      <c r="N48" s="26">
        <f t="shared" ref="N48:N66" si="2">IF(Y48="NO APLICA","NO APLICA",(IF(Y48="NO SE PUDO ESTABLECER","NO SE PUDO ESTABLECER",_xlfn.DAYS(Y48,AA48))))</f>
        <v>-1</v>
      </c>
      <c r="O48" s="30">
        <f t="shared" ref="O48:O66" si="3">IF(AA48="NO APLICA","NO APLICA",(IF(AA48="NO SE PUDO ESTABLECER","NO SE PUDO ESTABLECER",_xlfn.DAYS(C48,AA48))))</f>
        <v>-9</v>
      </c>
      <c r="P48" s="44" t="s">
        <v>71</v>
      </c>
      <c r="Q48" s="30" t="s">
        <v>67</v>
      </c>
      <c r="R48" s="30" t="s">
        <v>67</v>
      </c>
      <c r="S48" s="30" t="s">
        <v>67</v>
      </c>
      <c r="T48" s="30" t="s">
        <v>67</v>
      </c>
      <c r="U48" s="45" t="s">
        <v>502</v>
      </c>
      <c r="V48" s="39">
        <v>44974</v>
      </c>
      <c r="W48" s="46">
        <v>20236200005234</v>
      </c>
      <c r="X48" s="47" t="s">
        <v>502</v>
      </c>
      <c r="Y48" s="34">
        <v>44973</v>
      </c>
      <c r="Z48" s="26">
        <v>20236200142311</v>
      </c>
      <c r="AA48" s="34">
        <v>44974</v>
      </c>
      <c r="AB48" s="73" t="s">
        <v>636</v>
      </c>
      <c r="AC48" s="17">
        <f>NETWORKDAYS(C48,$AD$1,'Dias Festivos'!$B$1:$B$20)-1</f>
        <v>106</v>
      </c>
    </row>
    <row r="49" spans="1:29" s="15" customFormat="1" ht="148.5" customHeight="1">
      <c r="A49" s="38">
        <v>20236202288502</v>
      </c>
      <c r="B49" s="26">
        <f>Muestra!A49</f>
        <v>20236202288502</v>
      </c>
      <c r="C49" s="33">
        <v>45103</v>
      </c>
      <c r="D49" s="34">
        <v>45107</v>
      </c>
      <c r="E49" s="43" t="s">
        <v>559</v>
      </c>
      <c r="F49" s="44" t="s">
        <v>449</v>
      </c>
      <c r="G49" s="30" t="s">
        <v>213</v>
      </c>
      <c r="H49" s="30" t="s">
        <v>459</v>
      </c>
      <c r="I49" s="30" t="s">
        <v>560</v>
      </c>
      <c r="J49" s="30" t="s">
        <v>68</v>
      </c>
      <c r="K49" s="30" t="s">
        <v>455</v>
      </c>
      <c r="L49" s="26">
        <f>NETWORKDAYS(C49,D49,'Dias Festivos'!$B$1:$B$20)-1</f>
        <v>4</v>
      </c>
      <c r="M49" s="26" t="s">
        <v>460</v>
      </c>
      <c r="N49" s="26" t="s">
        <v>460</v>
      </c>
      <c r="O49" s="30" t="str">
        <f t="shared" si="3"/>
        <v>NO SE PUDO ESTABLECER</v>
      </c>
      <c r="P49" s="44" t="s">
        <v>67</v>
      </c>
      <c r="Q49" s="30" t="s">
        <v>71</v>
      </c>
      <c r="R49" s="30" t="s">
        <v>71</v>
      </c>
      <c r="S49" s="30" t="s">
        <v>67</v>
      </c>
      <c r="T49" s="44" t="s">
        <v>71</v>
      </c>
      <c r="U49" s="34" t="s">
        <v>502</v>
      </c>
      <c r="V49" s="39" t="s">
        <v>460</v>
      </c>
      <c r="W49" s="34" t="s">
        <v>502</v>
      </c>
      <c r="X49" s="34" t="s">
        <v>502</v>
      </c>
      <c r="Y49" s="34" t="s">
        <v>502</v>
      </c>
      <c r="Z49" s="26">
        <v>20232209006541</v>
      </c>
      <c r="AA49" s="34" t="s">
        <v>460</v>
      </c>
      <c r="AB49" s="70" t="s">
        <v>621</v>
      </c>
      <c r="AC49" s="17">
        <f>NETWORKDAYS(C49,$AD$1,'Dias Festivos'!$B$1:$B$20)-1</f>
        <v>15</v>
      </c>
    </row>
    <row r="50" spans="1:29" s="15" customFormat="1" ht="148.5" customHeight="1">
      <c r="A50" s="38">
        <v>20236200799112</v>
      </c>
      <c r="B50" s="26">
        <f>Muestra!A50</f>
        <v>20236200799112</v>
      </c>
      <c r="C50" s="33">
        <v>45054</v>
      </c>
      <c r="D50" s="34">
        <v>45054</v>
      </c>
      <c r="E50" s="43" t="s">
        <v>561</v>
      </c>
      <c r="F50" s="44" t="s">
        <v>449</v>
      </c>
      <c r="G50" s="30" t="s">
        <v>213</v>
      </c>
      <c r="H50" s="30" t="s">
        <v>445</v>
      </c>
      <c r="I50" s="30" t="s">
        <v>13</v>
      </c>
      <c r="J50" s="30" t="s">
        <v>68</v>
      </c>
      <c r="K50" s="30" t="s">
        <v>455</v>
      </c>
      <c r="L50" s="26">
        <f>NETWORKDAYS(C50,D50,'Dias Festivos'!$B$1:$B$20)-1</f>
        <v>0</v>
      </c>
      <c r="M50" s="26">
        <f>IF(Y50="NO APLICA","NO APLICA",(IF(Y50="NO SE PUDO ESTABLECER","NO SE PUDO ESTABLECER",NETWORKDAYS(D50,Y50,'Dias Festivos'!$B$1:$B$20)-1)))</f>
        <v>0</v>
      </c>
      <c r="N50" s="26">
        <f t="shared" si="2"/>
        <v>0</v>
      </c>
      <c r="O50" s="30">
        <f t="shared" si="3"/>
        <v>0</v>
      </c>
      <c r="P50" s="44" t="s">
        <v>67</v>
      </c>
      <c r="Q50" s="30" t="s">
        <v>67</v>
      </c>
      <c r="R50" s="30" t="s">
        <v>67</v>
      </c>
      <c r="S50" s="30" t="s">
        <v>67</v>
      </c>
      <c r="T50" s="30" t="s">
        <v>446</v>
      </c>
      <c r="U50" s="45" t="s">
        <v>446</v>
      </c>
      <c r="V50" s="39" t="s">
        <v>446</v>
      </c>
      <c r="W50" s="39" t="s">
        <v>446</v>
      </c>
      <c r="X50" s="39" t="s">
        <v>446</v>
      </c>
      <c r="Y50" s="34">
        <v>45054</v>
      </c>
      <c r="Z50" s="24" t="s">
        <v>446</v>
      </c>
      <c r="AA50" s="34">
        <v>45054</v>
      </c>
      <c r="AB50" s="70" t="s">
        <v>622</v>
      </c>
      <c r="AC50" s="17">
        <f>NETWORKDAYS(C50,$AD$1,'Dias Festivos'!$B$1:$B$20)-1</f>
        <v>47</v>
      </c>
    </row>
    <row r="51" spans="1:29" s="15" customFormat="1" ht="148.5" customHeight="1">
      <c r="A51" s="38">
        <v>20236202067212</v>
      </c>
      <c r="B51" s="26">
        <f>Muestra!A51</f>
        <v>20236202067212</v>
      </c>
      <c r="C51" s="33">
        <v>45093</v>
      </c>
      <c r="D51" s="34">
        <v>45097</v>
      </c>
      <c r="E51" s="43" t="s">
        <v>562</v>
      </c>
      <c r="F51" s="44" t="s">
        <v>449</v>
      </c>
      <c r="G51" s="30" t="s">
        <v>450</v>
      </c>
      <c r="H51" s="30" t="s">
        <v>459</v>
      </c>
      <c r="I51" s="30" t="s">
        <v>560</v>
      </c>
      <c r="J51" s="30" t="s">
        <v>68</v>
      </c>
      <c r="K51" s="30" t="s">
        <v>451</v>
      </c>
      <c r="L51" s="26">
        <f>NETWORKDAYS(C51,D51,'Dias Festivos'!$B$1:$B$20)-1</f>
        <v>1</v>
      </c>
      <c r="M51" s="26" t="str">
        <f>IF(Y51="NO APLICA","NO APLICA",(IF(Y51="NO SE PUDO ESTABLECER","NO SE PUDO ESTABLECER",NETWORKDAYS(D51,Y51,'Dias Festivos'!$B$1:$B$20)-1)))</f>
        <v>NO APLICA</v>
      </c>
      <c r="N51" s="26" t="str">
        <f t="shared" si="2"/>
        <v>NO APLICA</v>
      </c>
      <c r="O51" s="30" t="str">
        <f t="shared" si="3"/>
        <v>NO SE PUDO ESTABLECER</v>
      </c>
      <c r="P51" s="30" t="s">
        <v>71</v>
      </c>
      <c r="Q51" s="30" t="s">
        <v>71</v>
      </c>
      <c r="R51" s="44" t="s">
        <v>71</v>
      </c>
      <c r="S51" s="44" t="s">
        <v>71</v>
      </c>
      <c r="T51" s="44" t="s">
        <v>71</v>
      </c>
      <c r="U51" s="39" t="s">
        <v>446</v>
      </c>
      <c r="V51" s="39" t="s">
        <v>446</v>
      </c>
      <c r="W51" s="39" t="s">
        <v>446</v>
      </c>
      <c r="X51" s="39" t="s">
        <v>446</v>
      </c>
      <c r="Y51" s="34" t="s">
        <v>446</v>
      </c>
      <c r="Z51" s="24" t="s">
        <v>460</v>
      </c>
      <c r="AA51" s="34" t="s">
        <v>460</v>
      </c>
      <c r="AB51" s="70" t="s">
        <v>623</v>
      </c>
      <c r="AC51" s="17">
        <f>NETWORKDAYS(C51,$AD$1,'Dias Festivos'!$B$1:$B$20)-1</f>
        <v>20</v>
      </c>
    </row>
    <row r="52" spans="1:29" s="15" customFormat="1" ht="148.5" customHeight="1">
      <c r="A52" s="38">
        <v>20236200210512</v>
      </c>
      <c r="B52" s="26">
        <f>Muestra!A52</f>
        <v>20236200210512</v>
      </c>
      <c r="C52" s="33">
        <v>44978</v>
      </c>
      <c r="D52" s="34">
        <v>44980</v>
      </c>
      <c r="E52" s="37" t="s">
        <v>563</v>
      </c>
      <c r="F52" s="30" t="s">
        <v>449</v>
      </c>
      <c r="G52" s="30" t="s">
        <v>450</v>
      </c>
      <c r="H52" s="30" t="s">
        <v>459</v>
      </c>
      <c r="I52" s="30" t="s">
        <v>12</v>
      </c>
      <c r="J52" s="30" t="s">
        <v>68</v>
      </c>
      <c r="K52" s="30" t="s">
        <v>451</v>
      </c>
      <c r="L52" s="26">
        <f>NETWORKDAYS(C52,D52,'Dias Festivos'!$B$1:$B$20)-1</f>
        <v>2</v>
      </c>
      <c r="M52" s="26" t="str">
        <f>IF(Y52="NO APLICA","NO APLICA",(IF(Y52="NO SE PUDO ESTABLECER","NO SE PUDO ESTABLECER",NETWORKDAYS(D52,Y52,'Dias Festivos'!$B$1:$B$20)-1)))</f>
        <v>NO APLICA</v>
      </c>
      <c r="N52" s="26" t="str">
        <f t="shared" si="2"/>
        <v>NO APLICA</v>
      </c>
      <c r="O52" s="30" t="str">
        <f t="shared" si="3"/>
        <v>NO SE PUDO ESTABLECER</v>
      </c>
      <c r="P52" s="30" t="s">
        <v>67</v>
      </c>
      <c r="Q52" s="30" t="s">
        <v>71</v>
      </c>
      <c r="R52" s="30" t="s">
        <v>71</v>
      </c>
      <c r="S52" s="30" t="s">
        <v>71</v>
      </c>
      <c r="T52" s="30" t="s">
        <v>71</v>
      </c>
      <c r="U52" s="39" t="s">
        <v>446</v>
      </c>
      <c r="V52" s="39" t="s">
        <v>460</v>
      </c>
      <c r="W52" s="39" t="s">
        <v>446</v>
      </c>
      <c r="X52" s="39" t="s">
        <v>446</v>
      </c>
      <c r="Y52" s="34" t="s">
        <v>446</v>
      </c>
      <c r="Z52" s="48" t="s">
        <v>460</v>
      </c>
      <c r="AA52" s="39" t="s">
        <v>460</v>
      </c>
      <c r="AB52" s="70" t="s">
        <v>624</v>
      </c>
      <c r="AC52" s="17">
        <f>NETWORKDAYS(C52,$AD$1,'Dias Festivos'!$B$1:$B$20)-1</f>
        <v>97</v>
      </c>
    </row>
    <row r="53" spans="1:29" s="15" customFormat="1" ht="148.5" customHeight="1">
      <c r="A53" s="38">
        <v>20236200322682</v>
      </c>
      <c r="B53" s="26">
        <f>Muestra!A53</f>
        <v>20236200322682</v>
      </c>
      <c r="C53" s="33">
        <v>45000</v>
      </c>
      <c r="D53" s="34">
        <v>45001</v>
      </c>
      <c r="E53" s="37" t="s">
        <v>564</v>
      </c>
      <c r="F53" s="30" t="s">
        <v>449</v>
      </c>
      <c r="G53" s="30" t="s">
        <v>450</v>
      </c>
      <c r="H53" s="30" t="s">
        <v>459</v>
      </c>
      <c r="I53" s="30" t="s">
        <v>13</v>
      </c>
      <c r="J53" s="30" t="s">
        <v>68</v>
      </c>
      <c r="K53" s="30" t="s">
        <v>451</v>
      </c>
      <c r="L53" s="26">
        <f>NETWORKDAYS(C53,D53,'Dias Festivos'!$B$1:$B$20)-1</f>
        <v>1</v>
      </c>
      <c r="M53" s="26" t="str">
        <f>IF(Y53="NO APLICA","NO APLICA",(IF(Y53="NO SE PUDO ESTABLECER","NO SE PUDO ESTABLECER",NETWORKDAYS(D53,Y53,'Dias Festivos'!$B$1:$B$20)-1)))</f>
        <v>NO SE PUDO ESTABLECER</v>
      </c>
      <c r="N53" s="26" t="str">
        <f t="shared" si="2"/>
        <v>NO SE PUDO ESTABLECER</v>
      </c>
      <c r="O53" s="30" t="str">
        <f t="shared" si="3"/>
        <v>NO SE PUDO ESTABLECER</v>
      </c>
      <c r="P53" s="44" t="s">
        <v>67</v>
      </c>
      <c r="Q53" s="30" t="s">
        <v>460</v>
      </c>
      <c r="R53" s="30" t="s">
        <v>71</v>
      </c>
      <c r="S53" s="30" t="s">
        <v>460</v>
      </c>
      <c r="T53" s="30" t="s">
        <v>71</v>
      </c>
      <c r="U53" s="39" t="s">
        <v>446</v>
      </c>
      <c r="V53" s="39" t="s">
        <v>446</v>
      </c>
      <c r="W53" s="38">
        <v>20236200015694</v>
      </c>
      <c r="X53" s="38" t="s">
        <v>446</v>
      </c>
      <c r="Y53" s="34" t="s">
        <v>460</v>
      </c>
      <c r="Z53" s="48" t="s">
        <v>565</v>
      </c>
      <c r="AA53" s="39" t="s">
        <v>460</v>
      </c>
      <c r="AB53" s="70" t="s">
        <v>625</v>
      </c>
      <c r="AC53" s="17">
        <f>NETWORKDAYS(C53,$AD$1,'Dias Festivos'!$B$1:$B$20)-1</f>
        <v>81</v>
      </c>
    </row>
    <row r="54" spans="1:29" s="15" customFormat="1" ht="148.5" customHeight="1">
      <c r="A54" s="38">
        <v>20236000048422</v>
      </c>
      <c r="B54" s="26">
        <f>Muestra!A54</f>
        <v>20236000048422</v>
      </c>
      <c r="C54" s="31">
        <v>44949</v>
      </c>
      <c r="D54" s="32">
        <v>44949</v>
      </c>
      <c r="E54" s="37" t="s">
        <v>208</v>
      </c>
      <c r="F54" s="30" t="s">
        <v>444</v>
      </c>
      <c r="G54" s="30" t="s">
        <v>213</v>
      </c>
      <c r="H54" s="30" t="s">
        <v>459</v>
      </c>
      <c r="I54" s="30" t="s">
        <v>18</v>
      </c>
      <c r="J54" s="30" t="s">
        <v>68</v>
      </c>
      <c r="K54" s="30" t="s">
        <v>455</v>
      </c>
      <c r="L54" s="26">
        <f>NETWORKDAYS(C54,D54,'Dias Festivos'!$B$1:$B$20)-1</f>
        <v>0</v>
      </c>
      <c r="M54" s="26">
        <f>IF(Y54="NO APLICA","NO APLICA",(IF(Y54="NO SE PUDO ESTABLECER","NO SE PUDO ESTABLECER",NETWORKDAYS(D54,Y54,'Dias Festivos'!$B$1:$B$20)-1)))</f>
        <v>23</v>
      </c>
      <c r="N54" s="26">
        <f>IF(Y54="NO APLICA","NO APLICA",(IF(Y54="NO SE PUDO ESTABLECER","NO SE PUDO ESTABLECER",(IF(AA54="NO SE PUDO ESTABLECER","NO SE PUDO ESTABLECER",_xlfn.DAYS(Y54,AA54))))))</f>
        <v>-4</v>
      </c>
      <c r="O54" s="30">
        <f t="shared" si="3"/>
        <v>-35</v>
      </c>
      <c r="P54" s="30" t="s">
        <v>67</v>
      </c>
      <c r="Q54" s="30" t="s">
        <v>71</v>
      </c>
      <c r="R54" s="30" t="s">
        <v>71</v>
      </c>
      <c r="S54" s="30" t="s">
        <v>67</v>
      </c>
      <c r="T54" s="30" t="s">
        <v>67</v>
      </c>
      <c r="U54" s="39" t="s">
        <v>446</v>
      </c>
      <c r="V54" s="39">
        <v>44984</v>
      </c>
      <c r="W54" s="38">
        <v>20236200006524</v>
      </c>
      <c r="X54" s="39" t="s">
        <v>446</v>
      </c>
      <c r="Y54" s="32">
        <v>44980</v>
      </c>
      <c r="Z54" s="38">
        <v>20234300095501</v>
      </c>
      <c r="AA54" s="39">
        <v>44984</v>
      </c>
      <c r="AB54" s="70" t="s">
        <v>626</v>
      </c>
      <c r="AC54" s="17">
        <f>NETWORKDAYS(C54,$AD$1,'Dias Festivos'!$B$1:$B$20)-1</f>
        <v>118</v>
      </c>
    </row>
    <row r="55" spans="1:29" s="15" customFormat="1" ht="148.5" customHeight="1">
      <c r="A55" s="38">
        <v>20236201163402</v>
      </c>
      <c r="B55" s="26">
        <f>Muestra!A55</f>
        <v>20236201163402</v>
      </c>
      <c r="C55" s="31">
        <v>45079</v>
      </c>
      <c r="D55" s="32">
        <v>45083</v>
      </c>
      <c r="E55" s="37" t="s">
        <v>566</v>
      </c>
      <c r="F55" s="30" t="s">
        <v>449</v>
      </c>
      <c r="G55" s="30" t="s">
        <v>450</v>
      </c>
      <c r="H55" s="30" t="s">
        <v>459</v>
      </c>
      <c r="I55" s="30" t="s">
        <v>13</v>
      </c>
      <c r="J55" s="30" t="s">
        <v>68</v>
      </c>
      <c r="K55" s="30" t="s">
        <v>451</v>
      </c>
      <c r="L55" s="26">
        <f>NETWORKDAYS(C55,D55,'Dias Festivos'!$B$1:$B$20)-1</f>
        <v>2</v>
      </c>
      <c r="M55" s="26">
        <f>IF(Y55="NO APLICA","NO APLICA",(IF(Y55="NO SE PUDO ESTABLECER","NO SE PUDO ESTABLECER",NETWORKDAYS(D55,Y55,'Dias Festivos'!$B$1:$B$20)-1)))</f>
        <v>5</v>
      </c>
      <c r="N55" s="26">
        <f t="shared" si="2"/>
        <v>-7</v>
      </c>
      <c r="O55" s="30">
        <f t="shared" si="3"/>
        <v>-19</v>
      </c>
      <c r="P55" s="30" t="s">
        <v>67</v>
      </c>
      <c r="Q55" s="30" t="s">
        <v>71</v>
      </c>
      <c r="R55" s="30" t="s">
        <v>71</v>
      </c>
      <c r="S55" s="30" t="s">
        <v>67</v>
      </c>
      <c r="T55" s="30" t="s">
        <v>67</v>
      </c>
      <c r="U55" s="41" t="s">
        <v>446</v>
      </c>
      <c r="V55" s="41">
        <v>45098</v>
      </c>
      <c r="W55" s="49">
        <v>20236200022884</v>
      </c>
      <c r="X55" s="41" t="s">
        <v>446</v>
      </c>
      <c r="Y55" s="32">
        <v>45091</v>
      </c>
      <c r="Z55" s="50" t="s">
        <v>567</v>
      </c>
      <c r="AA55" s="41">
        <v>45098</v>
      </c>
      <c r="AB55" s="70" t="s">
        <v>627</v>
      </c>
      <c r="AC55" s="17">
        <f>NETWORKDAYS(C55,$AD$1,'Dias Festivos'!$B$1:$B$20)-1</f>
        <v>29</v>
      </c>
    </row>
    <row r="56" spans="1:29" s="15" customFormat="1" ht="104.25" customHeight="1">
      <c r="A56" s="38">
        <v>20236200487222</v>
      </c>
      <c r="B56" s="26">
        <f>Muestra!A56</f>
        <v>20236200487222</v>
      </c>
      <c r="C56" s="31">
        <v>45035</v>
      </c>
      <c r="D56" s="32">
        <v>45035</v>
      </c>
      <c r="E56" s="37" t="s">
        <v>568</v>
      </c>
      <c r="F56" s="30" t="s">
        <v>449</v>
      </c>
      <c r="G56" s="30" t="s">
        <v>450</v>
      </c>
      <c r="H56" s="30" t="s">
        <v>459</v>
      </c>
      <c r="I56" s="30" t="s">
        <v>19</v>
      </c>
      <c r="J56" s="30" t="s">
        <v>68</v>
      </c>
      <c r="K56" s="30" t="s">
        <v>451</v>
      </c>
      <c r="L56" s="26">
        <f>NETWORKDAYS(C56,D56,'Dias Festivos'!$B$1:$B$20)-1</f>
        <v>0</v>
      </c>
      <c r="M56" s="26" t="str">
        <f>IF(Y56="NO APLICA","NO APLICA",(IF(Y56="NO SE PUDO ESTABLECER","NO SE PUDO ESTABLECER",NETWORKDAYS(D56,Y56,'Dias Festivos'!$B$1:$B$20)-1)))</f>
        <v>NO APLICA</v>
      </c>
      <c r="N56" s="26" t="str">
        <f t="shared" si="2"/>
        <v>NO APLICA</v>
      </c>
      <c r="O56" s="30" t="str">
        <f t="shared" si="3"/>
        <v>NO APLICA</v>
      </c>
      <c r="P56" s="30" t="s">
        <v>67</v>
      </c>
      <c r="Q56" s="30" t="s">
        <v>67</v>
      </c>
      <c r="R56" s="30" t="s">
        <v>446</v>
      </c>
      <c r="S56" s="30" t="s">
        <v>446</v>
      </c>
      <c r="T56" s="30" t="s">
        <v>446</v>
      </c>
      <c r="U56" s="47" t="s">
        <v>446</v>
      </c>
      <c r="V56" s="47" t="s">
        <v>446</v>
      </c>
      <c r="W56" s="47" t="s">
        <v>446</v>
      </c>
      <c r="X56" s="47" t="s">
        <v>446</v>
      </c>
      <c r="Y56" s="32" t="s">
        <v>446</v>
      </c>
      <c r="Z56" s="42" t="s">
        <v>446</v>
      </c>
      <c r="AA56" s="47" t="s">
        <v>446</v>
      </c>
      <c r="AB56" s="70" t="s">
        <v>628</v>
      </c>
      <c r="AC56" s="17">
        <f>NETWORKDAYS(C56,$AD$1,'Dias Festivos'!$B$1:$B$20)-1</f>
        <v>59</v>
      </c>
    </row>
    <row r="57" spans="1:29" s="15" customFormat="1" ht="148.5" customHeight="1">
      <c r="A57" s="38">
        <v>20236200389942</v>
      </c>
      <c r="B57" s="26">
        <f>Muestra!A57</f>
        <v>20236200389942</v>
      </c>
      <c r="C57" s="31">
        <v>45013</v>
      </c>
      <c r="D57" s="32">
        <v>45014</v>
      </c>
      <c r="E57" s="37" t="s">
        <v>569</v>
      </c>
      <c r="F57" s="30" t="s">
        <v>449</v>
      </c>
      <c r="G57" s="30" t="s">
        <v>213</v>
      </c>
      <c r="H57" s="30" t="s">
        <v>459</v>
      </c>
      <c r="I57" s="30" t="s">
        <v>18</v>
      </c>
      <c r="J57" s="30" t="s">
        <v>68</v>
      </c>
      <c r="K57" s="30" t="s">
        <v>455</v>
      </c>
      <c r="L57" s="26">
        <f>NETWORKDAYS(C57,D57,'Dias Festivos'!$B$1:$B$20)-1</f>
        <v>1</v>
      </c>
      <c r="M57" s="26">
        <f>IF(Y57="NO APLICA","NO APLICA",(IF(Y57="NO SE PUDO ESTABLECER","NO SE PUDO ESTABLECER",NETWORKDAYS(D57,Y57,'Dias Festivos'!$B$1:$B$20)-1)))</f>
        <v>28</v>
      </c>
      <c r="N57" s="26" t="s">
        <v>460</v>
      </c>
      <c r="O57" s="30" t="str">
        <f t="shared" si="3"/>
        <v>NO SE PUDO ESTABLECER</v>
      </c>
      <c r="P57" s="30" t="s">
        <v>67</v>
      </c>
      <c r="Q57" s="30" t="s">
        <v>71</v>
      </c>
      <c r="R57" s="30" t="s">
        <v>71</v>
      </c>
      <c r="S57" s="30" t="s">
        <v>67</v>
      </c>
      <c r="T57" s="30" t="s">
        <v>71</v>
      </c>
      <c r="U57" s="47" t="s">
        <v>446</v>
      </c>
      <c r="V57" s="47" t="s">
        <v>446</v>
      </c>
      <c r="W57" s="39" t="s">
        <v>446</v>
      </c>
      <c r="X57" s="39" t="s">
        <v>446</v>
      </c>
      <c r="Y57" s="32">
        <v>45057</v>
      </c>
      <c r="Z57" s="40" t="s">
        <v>570</v>
      </c>
      <c r="AA57" s="39" t="s">
        <v>460</v>
      </c>
      <c r="AB57" s="70" t="s">
        <v>629</v>
      </c>
      <c r="AC57" s="17">
        <f>NETWORKDAYS(C57,$AD$1,'Dias Festivos'!$B$1:$B$20)-1</f>
        <v>73</v>
      </c>
    </row>
    <row r="58" spans="1:29" s="15" customFormat="1" ht="132.75" customHeight="1">
      <c r="A58" s="38">
        <v>20236200813082</v>
      </c>
      <c r="B58" s="26">
        <f>Muestra!A58</f>
        <v>20236200813082</v>
      </c>
      <c r="C58" s="31">
        <v>45055</v>
      </c>
      <c r="D58" s="32">
        <v>45056</v>
      </c>
      <c r="E58" s="37" t="s">
        <v>571</v>
      </c>
      <c r="F58" s="30" t="s">
        <v>449</v>
      </c>
      <c r="G58" s="30" t="s">
        <v>213</v>
      </c>
      <c r="H58" s="30" t="s">
        <v>459</v>
      </c>
      <c r="I58" s="30" t="s">
        <v>22</v>
      </c>
      <c r="J58" s="30" t="s">
        <v>68</v>
      </c>
      <c r="K58" s="30" t="s">
        <v>455</v>
      </c>
      <c r="L58" s="26">
        <f>NETWORKDAYS(C58,D58,'Dias Festivos'!$B$1:$B$20)-1</f>
        <v>1</v>
      </c>
      <c r="M58" s="26" t="str">
        <f>IF(Y58="NO APLICA","NO APLICA",(IF(Y58="NO SE PUDO ESTABLECER","NO SE PUDO ESTABLECER",NETWORKDAYS(D58,Y58,'Dias Festivos'!$B$1:$B$20)-1)))</f>
        <v>NO APLICA</v>
      </c>
      <c r="N58" s="26" t="str">
        <f t="shared" si="2"/>
        <v>NO APLICA</v>
      </c>
      <c r="O58" s="30" t="str">
        <f t="shared" si="3"/>
        <v>NO APLICA</v>
      </c>
      <c r="P58" s="30" t="s">
        <v>67</v>
      </c>
      <c r="Q58" s="30" t="s">
        <v>446</v>
      </c>
      <c r="R58" s="30" t="s">
        <v>446</v>
      </c>
      <c r="S58" s="30" t="s">
        <v>446</v>
      </c>
      <c r="T58" s="30" t="s">
        <v>446</v>
      </c>
      <c r="U58" s="39" t="s">
        <v>446</v>
      </c>
      <c r="V58" s="39" t="s">
        <v>446</v>
      </c>
      <c r="W58" s="39" t="s">
        <v>446</v>
      </c>
      <c r="X58" s="39" t="s">
        <v>446</v>
      </c>
      <c r="Y58" s="32" t="s">
        <v>446</v>
      </c>
      <c r="Z58" s="40" t="s">
        <v>446</v>
      </c>
      <c r="AA58" s="39" t="s">
        <v>446</v>
      </c>
      <c r="AB58" s="70" t="s">
        <v>630</v>
      </c>
      <c r="AC58" s="17">
        <f>NETWORKDAYS(C58,$AD$1,'Dias Festivos'!$B$1:$B$20)-1</f>
        <v>46</v>
      </c>
    </row>
    <row r="59" spans="1:29" s="15" customFormat="1" ht="148.5" customHeight="1">
      <c r="A59" s="38">
        <v>20236200806402</v>
      </c>
      <c r="B59" s="26">
        <f>Muestra!A59</f>
        <v>20236200806402</v>
      </c>
      <c r="C59" s="31">
        <v>45055</v>
      </c>
      <c r="D59" s="32">
        <v>45055</v>
      </c>
      <c r="E59" s="37" t="s">
        <v>572</v>
      </c>
      <c r="F59" s="30" t="s">
        <v>449</v>
      </c>
      <c r="G59" s="30" t="s">
        <v>219</v>
      </c>
      <c r="H59" s="30" t="s">
        <v>459</v>
      </c>
      <c r="I59" s="30" t="s">
        <v>22</v>
      </c>
      <c r="J59" s="30" t="s">
        <v>68</v>
      </c>
      <c r="K59" s="30" t="s">
        <v>451</v>
      </c>
      <c r="L59" s="26">
        <f>NETWORKDAYS(C59,D59,'Dias Festivos'!$B$1:$B$20)-1</f>
        <v>0</v>
      </c>
      <c r="M59" s="26">
        <f>IF(Y59="NO APLICA","NO APLICA",(IF(Y59="NO SE PUDO ESTABLECER","NO SE PUDO ESTABLECER",NETWORKDAYS(D59,Y59,'Dias Festivos'!$B$1:$B$20)-1)))</f>
        <v>17</v>
      </c>
      <c r="N59" s="26">
        <f t="shared" si="2"/>
        <v>-17</v>
      </c>
      <c r="O59" s="30">
        <f t="shared" si="3"/>
        <v>-43</v>
      </c>
      <c r="P59" s="30" t="s">
        <v>71</v>
      </c>
      <c r="Q59" s="30" t="s">
        <v>71</v>
      </c>
      <c r="R59" s="30" t="s">
        <v>71</v>
      </c>
      <c r="S59" s="30" t="s">
        <v>67</v>
      </c>
      <c r="T59" s="30" t="s">
        <v>67</v>
      </c>
      <c r="U59" s="39" t="s">
        <v>446</v>
      </c>
      <c r="V59" s="39">
        <v>45098</v>
      </c>
      <c r="W59" s="38">
        <v>20236200023794</v>
      </c>
      <c r="X59" s="39" t="s">
        <v>446</v>
      </c>
      <c r="Y59" s="32">
        <v>45081</v>
      </c>
      <c r="Z59" s="38">
        <v>20236208168141</v>
      </c>
      <c r="AA59" s="39">
        <v>45098</v>
      </c>
      <c r="AB59" s="70" t="s">
        <v>631</v>
      </c>
      <c r="AC59" s="17">
        <f>NETWORKDAYS(C59,$AD$1,'Dias Festivos'!$B$1:$B$20)-1</f>
        <v>46</v>
      </c>
    </row>
    <row r="60" spans="1:29" s="15" customFormat="1" ht="148.5" customHeight="1">
      <c r="A60" s="38">
        <v>20236200104352</v>
      </c>
      <c r="B60" s="26">
        <f>Muestra!A60</f>
        <v>20236200104352</v>
      </c>
      <c r="C60" s="31">
        <v>44960</v>
      </c>
      <c r="D60" s="32">
        <v>44960</v>
      </c>
      <c r="E60" s="37" t="s">
        <v>573</v>
      </c>
      <c r="F60" s="30" t="s">
        <v>449</v>
      </c>
      <c r="G60" s="30" t="s">
        <v>450</v>
      </c>
      <c r="H60" s="30" t="s">
        <v>459</v>
      </c>
      <c r="I60" s="30" t="s">
        <v>13</v>
      </c>
      <c r="J60" s="30" t="s">
        <v>68</v>
      </c>
      <c r="K60" s="30" t="s">
        <v>451</v>
      </c>
      <c r="L60" s="26">
        <f>NETWORKDAYS(C60,D60,'Dias Festivos'!$B$1:$B$20)-1</f>
        <v>0</v>
      </c>
      <c r="M60" s="26">
        <f>IF(Y60="NO APLICA","NO APLICA",(IF(Y60="NO SE PUDO ESTABLECER","NO SE PUDO ESTABLECER",NETWORKDAYS(D60,Y60,'Dias Festivos'!$B$1:$B$20)-1)))</f>
        <v>6</v>
      </c>
      <c r="N60" s="26">
        <f t="shared" si="2"/>
        <v>-8</v>
      </c>
      <c r="O60" s="30">
        <f t="shared" si="3"/>
        <v>-18</v>
      </c>
      <c r="P60" s="30" t="s">
        <v>67</v>
      </c>
      <c r="Q60" s="30" t="s">
        <v>71</v>
      </c>
      <c r="R60" s="30" t="s">
        <v>67</v>
      </c>
      <c r="S60" s="30" t="s">
        <v>67</v>
      </c>
      <c r="T60" s="30" t="s">
        <v>67</v>
      </c>
      <c r="U60" s="39" t="s">
        <v>446</v>
      </c>
      <c r="V60" s="39">
        <v>44978</v>
      </c>
      <c r="W60" s="38">
        <v>20236200005354</v>
      </c>
      <c r="X60" s="39" t="s">
        <v>446</v>
      </c>
      <c r="Y60" s="32">
        <v>44970</v>
      </c>
      <c r="Z60" s="38">
        <v>20233100091401</v>
      </c>
      <c r="AA60" s="39">
        <v>44978</v>
      </c>
      <c r="AB60" s="70" t="s">
        <v>632</v>
      </c>
      <c r="AC60" s="17">
        <f>NETWORKDAYS(C60,$AD$1,'Dias Festivos'!$B$1:$B$20)-1</f>
        <v>109</v>
      </c>
    </row>
    <row r="61" spans="1:29" s="15" customFormat="1" ht="148.5" customHeight="1">
      <c r="A61" s="38">
        <v>20237701765492</v>
      </c>
      <c r="B61" s="26">
        <f>Muestra!A61</f>
        <v>20237701765492</v>
      </c>
      <c r="C61" s="31">
        <v>45092</v>
      </c>
      <c r="D61" s="32">
        <v>45092</v>
      </c>
      <c r="E61" s="37" t="s">
        <v>574</v>
      </c>
      <c r="F61" s="30" t="s">
        <v>444</v>
      </c>
      <c r="G61" s="30" t="s">
        <v>213</v>
      </c>
      <c r="H61" s="30" t="s">
        <v>445</v>
      </c>
      <c r="I61" s="30" t="s">
        <v>13</v>
      </c>
      <c r="J61" s="30" t="s">
        <v>68</v>
      </c>
      <c r="K61" s="30" t="s">
        <v>451</v>
      </c>
      <c r="L61" s="26">
        <f>NETWORKDAYS(C61,D61,'Dias Festivos'!$B$1:$B$20)-1</f>
        <v>0</v>
      </c>
      <c r="M61" s="26">
        <f>IF(Y61="NO APLICA","NO APLICA",(IF(Y61="NO SE PUDO ESTABLECER","NO SE PUDO ESTABLECER",NETWORKDAYS(D61,Y61,'Dias Festivos'!$B$1:$B$20)-1)))</f>
        <v>4</v>
      </c>
      <c r="N61" s="26">
        <f t="shared" si="2"/>
        <v>-5</v>
      </c>
      <c r="O61" s="30">
        <f t="shared" si="3"/>
        <v>-12</v>
      </c>
      <c r="P61" s="30" t="s">
        <v>67</v>
      </c>
      <c r="Q61" s="30" t="s">
        <v>71</v>
      </c>
      <c r="R61" s="30" t="s">
        <v>67</v>
      </c>
      <c r="S61" s="30" t="s">
        <v>67</v>
      </c>
      <c r="T61" s="30" t="s">
        <v>67</v>
      </c>
      <c r="U61" s="39" t="s">
        <v>446</v>
      </c>
      <c r="V61" s="39">
        <v>45104</v>
      </c>
      <c r="W61" s="38">
        <v>20236200024074</v>
      </c>
      <c r="X61" s="39" t="s">
        <v>446</v>
      </c>
      <c r="Y61" s="32">
        <v>45099</v>
      </c>
      <c r="Z61" s="40" t="s">
        <v>575</v>
      </c>
      <c r="AA61" s="39">
        <v>45104</v>
      </c>
      <c r="AB61" s="70" t="s">
        <v>633</v>
      </c>
      <c r="AC61" s="17">
        <f>NETWORKDAYS(C61,$AD$1,'Dias Festivos'!$B$1:$B$20)-1</f>
        <v>21</v>
      </c>
    </row>
    <row r="62" spans="1:29" s="15" customFormat="1" ht="148.5" customHeight="1">
      <c r="A62" s="38">
        <v>20236200154062</v>
      </c>
      <c r="B62" s="26">
        <f>Muestra!A62</f>
        <v>20236200154062</v>
      </c>
      <c r="C62" s="31">
        <v>44964</v>
      </c>
      <c r="D62" s="32">
        <v>44970</v>
      </c>
      <c r="E62" s="37" t="s">
        <v>576</v>
      </c>
      <c r="F62" s="30" t="s">
        <v>449</v>
      </c>
      <c r="G62" s="30" t="s">
        <v>458</v>
      </c>
      <c r="H62" s="30" t="s">
        <v>459</v>
      </c>
      <c r="I62" s="30" t="s">
        <v>16</v>
      </c>
      <c r="J62" s="30" t="s">
        <v>68</v>
      </c>
      <c r="K62" s="30" t="s">
        <v>455</v>
      </c>
      <c r="L62" s="26">
        <f>NETWORKDAYS(C62,D62,'Dias Festivos'!$B$1:$B$20)-1</f>
        <v>4</v>
      </c>
      <c r="M62" s="26" t="str">
        <f>IF(Y62="NO APLICA","NO APLICA",(IF(Y62="NO SE PUDO ESTABLECER","NO SE PUDO ESTABLECER",NETWORKDAYS(D62,Y62,'Dias Festivos'!$B$1:$B$20)-1)))</f>
        <v>NO APLICA</v>
      </c>
      <c r="N62" s="26" t="str">
        <f t="shared" si="2"/>
        <v>NO APLICA</v>
      </c>
      <c r="O62" s="30" t="str">
        <f t="shared" si="3"/>
        <v>NO APLICA</v>
      </c>
      <c r="P62" s="30" t="s">
        <v>67</v>
      </c>
      <c r="Q62" s="30" t="s">
        <v>67</v>
      </c>
      <c r="R62" s="30" t="s">
        <v>67</v>
      </c>
      <c r="S62" s="30" t="s">
        <v>67</v>
      </c>
      <c r="T62" s="30" t="s">
        <v>446</v>
      </c>
      <c r="U62" s="39" t="s">
        <v>446</v>
      </c>
      <c r="V62" s="39" t="s">
        <v>446</v>
      </c>
      <c r="W62" s="39" t="s">
        <v>446</v>
      </c>
      <c r="X62" s="39" t="s">
        <v>446</v>
      </c>
      <c r="Y62" s="32" t="s">
        <v>446</v>
      </c>
      <c r="Z62" s="40" t="s">
        <v>446</v>
      </c>
      <c r="AA62" s="39" t="s">
        <v>446</v>
      </c>
      <c r="AB62" s="70" t="s">
        <v>634</v>
      </c>
      <c r="AC62" s="17">
        <f>NETWORKDAYS(C62,$AD$1,'Dias Festivos'!$B$1:$B$20)-1</f>
        <v>107</v>
      </c>
    </row>
    <row r="63" spans="1:29" s="15" customFormat="1" ht="148.5" customHeight="1">
      <c r="A63" s="38">
        <v>20236200205762</v>
      </c>
      <c r="B63" s="26">
        <f>Muestra!A63</f>
        <v>20236200205762</v>
      </c>
      <c r="C63" s="31">
        <v>44979</v>
      </c>
      <c r="D63" s="32">
        <v>44979</v>
      </c>
      <c r="E63" s="37" t="s">
        <v>577</v>
      </c>
      <c r="F63" s="30" t="s">
        <v>444</v>
      </c>
      <c r="G63" s="30" t="s">
        <v>213</v>
      </c>
      <c r="H63" s="30" t="s">
        <v>459</v>
      </c>
      <c r="I63" s="30" t="s">
        <v>17</v>
      </c>
      <c r="J63" s="30" t="s">
        <v>446</v>
      </c>
      <c r="K63" s="30" t="s">
        <v>455</v>
      </c>
      <c r="L63" s="26">
        <f>NETWORKDAYS(C63,D63,'Dias Festivos'!$B$1:$B$20)-1</f>
        <v>0</v>
      </c>
      <c r="M63" s="26" t="str">
        <f>IF(Y63="NO APLICA","NO APLICA",(IF(Y63="NO SE PUDO ESTABLECER","NO SE PUDO ESTABLECER",NETWORKDAYS(D63,Y63,'Dias Festivos'!$B$1:$B$20)-1)))</f>
        <v>NO APLICA</v>
      </c>
      <c r="N63" s="26" t="str">
        <f t="shared" si="2"/>
        <v>NO APLICA</v>
      </c>
      <c r="O63" s="30" t="str">
        <f t="shared" si="3"/>
        <v>NO APLICA</v>
      </c>
      <c r="P63" s="30" t="s">
        <v>71</v>
      </c>
      <c r="Q63" s="30" t="s">
        <v>71</v>
      </c>
      <c r="R63" s="30" t="s">
        <v>71</v>
      </c>
      <c r="S63" s="30" t="s">
        <v>71</v>
      </c>
      <c r="T63" s="30" t="s">
        <v>71</v>
      </c>
      <c r="U63" s="39" t="s">
        <v>446</v>
      </c>
      <c r="V63" s="39" t="s">
        <v>446</v>
      </c>
      <c r="W63" s="39" t="s">
        <v>446</v>
      </c>
      <c r="X63" s="39" t="s">
        <v>446</v>
      </c>
      <c r="Y63" s="32" t="s">
        <v>446</v>
      </c>
      <c r="Z63" s="40" t="s">
        <v>446</v>
      </c>
      <c r="AA63" s="39" t="s">
        <v>446</v>
      </c>
      <c r="AB63" s="70" t="s">
        <v>635</v>
      </c>
      <c r="AC63" s="17">
        <f>NETWORKDAYS(C63,$AD$1,'Dias Festivos'!$B$1:$B$20)-1</f>
        <v>96</v>
      </c>
    </row>
    <row r="64" spans="1:29" s="15" customFormat="1" ht="148.5" customHeight="1">
      <c r="A64" s="38">
        <v>20236202287122</v>
      </c>
      <c r="B64" s="26">
        <f>Muestra!A64</f>
        <v>20236202287122</v>
      </c>
      <c r="C64" s="31">
        <v>45103</v>
      </c>
      <c r="D64" s="32">
        <v>45106</v>
      </c>
      <c r="E64" s="30" t="s">
        <v>578</v>
      </c>
      <c r="F64" s="30" t="s">
        <v>449</v>
      </c>
      <c r="G64" s="30" t="s">
        <v>213</v>
      </c>
      <c r="H64" s="30" t="s">
        <v>459</v>
      </c>
      <c r="I64" s="30" t="s">
        <v>19</v>
      </c>
      <c r="J64" s="30" t="s">
        <v>68</v>
      </c>
      <c r="K64" s="30" t="s">
        <v>455</v>
      </c>
      <c r="L64" s="26">
        <f>NETWORKDAYS(C64,D64,'Dias Festivos'!$B$1:$B$20)-1</f>
        <v>3</v>
      </c>
      <c r="M64" s="26" t="str">
        <f>IF(Y64="NO APLICA","NO APLICA",(IF(Y64="NO SE PUDO ESTABLECER","NO SE PUDO ESTABLECER",NETWORKDAYS(D64,Y64,'Dias Festivos'!$B$1:$B$20)-1)))</f>
        <v>NO APLICA</v>
      </c>
      <c r="N64" s="26" t="str">
        <f t="shared" si="2"/>
        <v>NO APLICA</v>
      </c>
      <c r="O64" s="30" t="str">
        <f t="shared" si="3"/>
        <v>NO APLICA</v>
      </c>
      <c r="P64" s="30" t="s">
        <v>71</v>
      </c>
      <c r="Q64" s="30" t="s">
        <v>71</v>
      </c>
      <c r="R64" s="30" t="s">
        <v>71</v>
      </c>
      <c r="S64" s="30" t="s">
        <v>71</v>
      </c>
      <c r="T64" s="30" t="s">
        <v>71</v>
      </c>
      <c r="U64" s="32" t="s">
        <v>446</v>
      </c>
      <c r="V64" s="32" t="s">
        <v>446</v>
      </c>
      <c r="W64" s="32" t="s">
        <v>446</v>
      </c>
      <c r="X64" s="32" t="s">
        <v>446</v>
      </c>
      <c r="Y64" s="32" t="s">
        <v>446</v>
      </c>
      <c r="Z64" s="24" t="s">
        <v>446</v>
      </c>
      <c r="AA64" s="32" t="s">
        <v>446</v>
      </c>
      <c r="AB64" s="70" t="s">
        <v>637</v>
      </c>
      <c r="AC64" s="17">
        <f>NETWORKDAYS(C64,$AD$1,'Dias Festivos'!$B$1:$B$20)-1</f>
        <v>15</v>
      </c>
    </row>
    <row r="65" spans="1:28" s="15" customFormat="1" ht="148.5" customHeight="1">
      <c r="A65" s="38">
        <v>20236200218862</v>
      </c>
      <c r="B65" s="26">
        <f>Muestra!A65</f>
        <v>20236200218862</v>
      </c>
      <c r="C65" s="31">
        <v>44981</v>
      </c>
      <c r="D65" s="32">
        <v>44981</v>
      </c>
      <c r="E65" s="30" t="s">
        <v>579</v>
      </c>
      <c r="F65" s="30" t="s">
        <v>449</v>
      </c>
      <c r="G65" s="30" t="s">
        <v>213</v>
      </c>
      <c r="H65" s="30" t="s">
        <v>459</v>
      </c>
      <c r="I65" s="30" t="s">
        <v>13</v>
      </c>
      <c r="J65" s="30" t="s">
        <v>68</v>
      </c>
      <c r="K65" s="30" t="s">
        <v>455</v>
      </c>
      <c r="L65" s="26">
        <f>NETWORKDAYS(C65,D65,'Dias Festivos'!$B$1:$B$20)-1</f>
        <v>0</v>
      </c>
      <c r="M65" s="26">
        <f>IF(Y65="NO APLICA","NO APLICA",(IF(Y65="NO SE PUDO ESTABLECER","NO SE PUDO ESTABLECER",NETWORKDAYS(D65,Y65,'Dias Festivos'!$B$1:$B$20)-1)))</f>
        <v>23</v>
      </c>
      <c r="N65" s="26">
        <f t="shared" si="2"/>
        <v>-25</v>
      </c>
      <c r="O65" s="30">
        <f t="shared" si="3"/>
        <v>-59</v>
      </c>
      <c r="P65" s="30" t="s">
        <v>67</v>
      </c>
      <c r="Q65" s="30" t="s">
        <v>71</v>
      </c>
      <c r="R65" s="30" t="s">
        <v>71</v>
      </c>
      <c r="S65" s="30" t="s">
        <v>67</v>
      </c>
      <c r="T65" s="30" t="s">
        <v>67</v>
      </c>
      <c r="U65" s="32" t="s">
        <v>446</v>
      </c>
      <c r="V65" s="32">
        <v>45040</v>
      </c>
      <c r="W65" s="26">
        <v>20236200013834</v>
      </c>
      <c r="X65" s="32" t="s">
        <v>446</v>
      </c>
      <c r="Y65" s="32">
        <v>45015</v>
      </c>
      <c r="Z65" s="26">
        <v>20233102361201</v>
      </c>
      <c r="AA65" s="32">
        <v>45040</v>
      </c>
      <c r="AB65" s="70" t="s">
        <v>638</v>
      </c>
    </row>
    <row r="66" spans="1:28" s="15" customFormat="1" ht="148.5" customHeight="1">
      <c r="A66" s="38">
        <v>20236200247462</v>
      </c>
      <c r="B66" s="26">
        <f>Muestra!A66</f>
        <v>20236200247462</v>
      </c>
      <c r="C66" s="31">
        <v>44986</v>
      </c>
      <c r="D66" s="32">
        <v>44988</v>
      </c>
      <c r="E66" s="30" t="s">
        <v>571</v>
      </c>
      <c r="F66" s="30" t="s">
        <v>449</v>
      </c>
      <c r="G66" s="30" t="s">
        <v>213</v>
      </c>
      <c r="H66" s="30" t="s">
        <v>445</v>
      </c>
      <c r="I66" s="30" t="s">
        <v>22</v>
      </c>
      <c r="J66" s="30" t="s">
        <v>68</v>
      </c>
      <c r="K66" s="30" t="s">
        <v>455</v>
      </c>
      <c r="L66" s="26">
        <f>NETWORKDAYS(C66,D66,'Dias Festivos'!$B$1:$B$20)-1</f>
        <v>2</v>
      </c>
      <c r="M66" s="26" t="str">
        <f>IF(Y66="NO APLICA","NO APLICA",(IF(Y66="NO SE PUDO ESTABLECER","NO SE PUDO ESTABLECER",NETWORKDAYS(D66,Y66,'Dias Festivos'!$B$1:$B$20)-1)))</f>
        <v>NO APLICA</v>
      </c>
      <c r="N66" s="26" t="str">
        <f t="shared" si="2"/>
        <v>NO APLICA</v>
      </c>
      <c r="O66" s="30" t="str">
        <f t="shared" si="3"/>
        <v>NO APLICA</v>
      </c>
      <c r="P66" s="30" t="s">
        <v>67</v>
      </c>
      <c r="Q66" s="30" t="s">
        <v>446</v>
      </c>
      <c r="R66" s="30" t="s">
        <v>446</v>
      </c>
      <c r="S66" s="30" t="s">
        <v>446</v>
      </c>
      <c r="T66" s="30" t="s">
        <v>446</v>
      </c>
      <c r="U66" s="32" t="s">
        <v>446</v>
      </c>
      <c r="V66" s="32" t="s">
        <v>446</v>
      </c>
      <c r="W66" s="32" t="s">
        <v>446</v>
      </c>
      <c r="X66" s="32" t="s">
        <v>446</v>
      </c>
      <c r="Y66" s="32" t="s">
        <v>446</v>
      </c>
      <c r="Z66" s="24" t="s">
        <v>446</v>
      </c>
      <c r="AA66" s="32" t="s">
        <v>446</v>
      </c>
      <c r="AB66" s="70" t="s">
        <v>644</v>
      </c>
    </row>
    <row r="67" spans="1:28" s="15" customFormat="1" ht="123.75" customHeight="1">
      <c r="A67" s="38">
        <v>20236200477162</v>
      </c>
      <c r="B67" s="26">
        <f>Muestra!A67</f>
        <v>20236200477162</v>
      </c>
      <c r="C67" s="31">
        <v>45034</v>
      </c>
      <c r="D67" s="32">
        <v>45034</v>
      </c>
      <c r="E67" s="30" t="s">
        <v>331</v>
      </c>
      <c r="F67" s="30" t="s">
        <v>444</v>
      </c>
      <c r="G67" s="30" t="s">
        <v>458</v>
      </c>
      <c r="H67" s="30" t="s">
        <v>459</v>
      </c>
      <c r="I67" s="30" t="s">
        <v>12</v>
      </c>
      <c r="J67" s="30" t="s">
        <v>68</v>
      </c>
      <c r="K67" s="30" t="s">
        <v>645</v>
      </c>
      <c r="L67" s="26">
        <f>NETWORKDAYS(C67,D67,'Dias Festivos'!$B$1:$B$20)-1</f>
        <v>0</v>
      </c>
      <c r="M67" s="26" t="str">
        <f>IF(Y67="NO APLICA","NO APLICA",(IF(Y67="NO SE PUDO ESTABLECER","NO SE PUDO ESTABLECER",NETWORKDAYS(D67,Y67,'Dias Festivos'!$B$1:$B$20)-1)))</f>
        <v>NO APLICA</v>
      </c>
      <c r="N67" s="26" t="str">
        <f t="shared" ref="N67:N70" si="4">IF(Y67="NO APLICA","NO APLICA",(IF(Y67="NO SE PUDO ESTABLECER","NO SE PUDO ESTABLECER",_xlfn.DAYS(Y67,AA67))))</f>
        <v>NO APLICA</v>
      </c>
      <c r="O67" s="30" t="str">
        <f t="shared" ref="O67:O70" si="5">IF(AA67="NO APLICA","NO APLICA",(IF(AA67="NO SE PUDO ESTABLECER","NO SE PUDO ESTABLECER",_xlfn.DAYS(C67,AA67))))</f>
        <v>NO APLICA</v>
      </c>
      <c r="P67" s="30" t="s">
        <v>67</v>
      </c>
      <c r="Q67" s="30" t="s">
        <v>446</v>
      </c>
      <c r="R67" s="30" t="s">
        <v>446</v>
      </c>
      <c r="S67" s="30" t="s">
        <v>446</v>
      </c>
      <c r="T67" s="30" t="s">
        <v>446</v>
      </c>
      <c r="U67" s="32" t="s">
        <v>446</v>
      </c>
      <c r="V67" s="32" t="s">
        <v>446</v>
      </c>
      <c r="W67" s="32" t="s">
        <v>446</v>
      </c>
      <c r="X67" s="32" t="s">
        <v>446</v>
      </c>
      <c r="Y67" s="32" t="s">
        <v>446</v>
      </c>
      <c r="Z67" s="24" t="s">
        <v>446</v>
      </c>
      <c r="AA67" s="32" t="s">
        <v>446</v>
      </c>
      <c r="AB67" s="70" t="s">
        <v>646</v>
      </c>
    </row>
    <row r="68" spans="1:28" s="15" customFormat="1" ht="148.5" customHeight="1">
      <c r="A68" s="38">
        <v>20236200810932</v>
      </c>
      <c r="B68" s="26">
        <f>Muestra!A68</f>
        <v>20236200810932</v>
      </c>
      <c r="C68" s="31">
        <v>45051</v>
      </c>
      <c r="D68" s="32">
        <v>45055</v>
      </c>
      <c r="E68" s="30" t="s">
        <v>647</v>
      </c>
      <c r="F68" s="30" t="s">
        <v>449</v>
      </c>
      <c r="G68" s="30" t="s">
        <v>450</v>
      </c>
      <c r="H68" s="30" t="s">
        <v>459</v>
      </c>
      <c r="I68" s="30" t="s">
        <v>13</v>
      </c>
      <c r="J68" s="30" t="s">
        <v>68</v>
      </c>
      <c r="K68" s="30" t="s">
        <v>648</v>
      </c>
      <c r="L68" s="26">
        <f>NETWORKDAYS(C68,D68,'Dias Festivos'!$B$1:$B$20)-1</f>
        <v>2</v>
      </c>
      <c r="M68" s="26">
        <f>IF(Y68="NO APLICA","NO APLICA",(IF(Y68="NO SE PUDO ESTABLECER","NO SE PUDO ESTABLECER",NETWORKDAYS(D68,Y68,'Dias Festivos'!$B$1:$B$20)-1)))</f>
        <v>8</v>
      </c>
      <c r="N68" s="26">
        <f t="shared" si="4"/>
        <v>-4</v>
      </c>
      <c r="O68" s="30">
        <f t="shared" si="5"/>
        <v>-21</v>
      </c>
      <c r="P68" s="30" t="s">
        <v>67</v>
      </c>
      <c r="Q68" s="30" t="s">
        <v>71</v>
      </c>
      <c r="R68" s="30" t="s">
        <v>67</v>
      </c>
      <c r="S68" s="30" t="s">
        <v>67</v>
      </c>
      <c r="T68" s="30" t="s">
        <v>67</v>
      </c>
      <c r="U68" s="32" t="s">
        <v>446</v>
      </c>
      <c r="V68" s="32">
        <v>45072</v>
      </c>
      <c r="W68" s="26">
        <v>20236200018484</v>
      </c>
      <c r="X68" s="32" t="s">
        <v>446</v>
      </c>
      <c r="Y68" s="32">
        <v>45068</v>
      </c>
      <c r="Z68" s="26">
        <v>20233107854071</v>
      </c>
      <c r="AA68" s="32">
        <v>45072</v>
      </c>
      <c r="AB68" s="70" t="s">
        <v>649</v>
      </c>
    </row>
    <row r="69" spans="1:28" s="15" customFormat="1" ht="148.5" customHeight="1">
      <c r="A69" s="38">
        <v>20236200187522</v>
      </c>
      <c r="B69" s="26">
        <f>Muestra!A69</f>
        <v>20236200187522</v>
      </c>
      <c r="C69" s="31">
        <v>44974</v>
      </c>
      <c r="D69" s="32">
        <v>44975</v>
      </c>
      <c r="E69" s="30" t="s">
        <v>650</v>
      </c>
      <c r="F69" s="30" t="s">
        <v>449</v>
      </c>
      <c r="G69" s="30" t="s">
        <v>213</v>
      </c>
      <c r="H69" s="30" t="s">
        <v>459</v>
      </c>
      <c r="I69" s="30" t="s">
        <v>17</v>
      </c>
      <c r="J69" s="30" t="s">
        <v>68</v>
      </c>
      <c r="K69" s="30" t="s">
        <v>645</v>
      </c>
      <c r="L69" s="26">
        <f>NETWORKDAYS(C69,D69,'Dias Festivos'!$B$1:$B$20)</f>
        <v>1</v>
      </c>
      <c r="M69" s="26" t="str">
        <f>IF(Y69="NO APLICA","NO APLICA",(IF(Y69="NO SE PUDO ESTABLECER","NO SE PUDO ESTABLECER",NETWORKDAYS(D69,Y69,'Dias Festivos'!$B$1:$B$20)-1)))</f>
        <v>NO APLICA</v>
      </c>
      <c r="N69" s="26" t="str">
        <f t="shared" si="4"/>
        <v>NO APLICA</v>
      </c>
      <c r="O69" s="30" t="str">
        <f t="shared" si="5"/>
        <v>NO SE PUDO ESTABLECER</v>
      </c>
      <c r="P69" s="30" t="s">
        <v>71</v>
      </c>
      <c r="Q69" s="30" t="s">
        <v>71</v>
      </c>
      <c r="R69" s="30" t="s">
        <v>71</v>
      </c>
      <c r="S69" s="30" t="s">
        <v>71</v>
      </c>
      <c r="T69" s="30" t="s">
        <v>71</v>
      </c>
      <c r="U69" s="32" t="s">
        <v>446</v>
      </c>
      <c r="V69" s="32" t="s">
        <v>446</v>
      </c>
      <c r="W69" s="30" t="s">
        <v>446</v>
      </c>
      <c r="X69" s="30" t="s">
        <v>446</v>
      </c>
      <c r="Y69" s="32" t="s">
        <v>446</v>
      </c>
      <c r="Z69" s="24" t="s">
        <v>446</v>
      </c>
      <c r="AA69" s="32" t="s">
        <v>460</v>
      </c>
      <c r="AB69" s="70" t="s">
        <v>651</v>
      </c>
    </row>
    <row r="70" spans="1:28" s="15" customFormat="1" ht="148.5" customHeight="1">
      <c r="A70" s="38">
        <v>20236201101672</v>
      </c>
      <c r="B70" s="26">
        <f>Muestra!A70</f>
        <v>20236201101672</v>
      </c>
      <c r="C70" s="31">
        <v>45075</v>
      </c>
      <c r="D70" s="32">
        <v>45075</v>
      </c>
      <c r="E70" s="30" t="s">
        <v>580</v>
      </c>
      <c r="F70" s="30" t="s">
        <v>449</v>
      </c>
      <c r="G70" s="30" t="s">
        <v>213</v>
      </c>
      <c r="H70" s="30" t="s">
        <v>459</v>
      </c>
      <c r="I70" s="30" t="s">
        <v>16</v>
      </c>
      <c r="J70" s="30" t="s">
        <v>68</v>
      </c>
      <c r="K70" s="30" t="s">
        <v>645</v>
      </c>
      <c r="L70" s="26">
        <f>NETWORKDAYS(C70,D70,'Dias Festivos'!$B$1:$B$20)-1</f>
        <v>0</v>
      </c>
      <c r="M70" s="26" t="str">
        <f>IF(Y70="NO APLICA","NO APLICA",(IF(Y70="NO SE PUDO ESTABLECER","NO SE PUDO ESTABLECER",NETWORKDAYS(D70,Y70,'Dias Festivos'!$B$1:$B$20)-1)))</f>
        <v>NO APLICA</v>
      </c>
      <c r="N70" s="26" t="str">
        <f t="shared" si="4"/>
        <v>NO APLICA</v>
      </c>
      <c r="O70" s="30" t="str">
        <f t="shared" si="5"/>
        <v>NO SE PUDO ESTABLECER</v>
      </c>
      <c r="P70" s="30" t="s">
        <v>71</v>
      </c>
      <c r="Q70" s="30" t="s">
        <v>71</v>
      </c>
      <c r="R70" s="30" t="s">
        <v>71</v>
      </c>
      <c r="S70" s="30" t="s">
        <v>71</v>
      </c>
      <c r="T70" s="30" t="s">
        <v>71</v>
      </c>
      <c r="U70" s="32" t="s">
        <v>446</v>
      </c>
      <c r="V70" s="32" t="s">
        <v>446</v>
      </c>
      <c r="W70" s="30" t="s">
        <v>446</v>
      </c>
      <c r="X70" s="30" t="s">
        <v>446</v>
      </c>
      <c r="Y70" s="32" t="s">
        <v>446</v>
      </c>
      <c r="Z70" s="24" t="s">
        <v>446</v>
      </c>
      <c r="AA70" s="32" t="s">
        <v>460</v>
      </c>
      <c r="AB70" s="70" t="s">
        <v>652</v>
      </c>
    </row>
    <row r="71" spans="1:28" s="18" customFormat="1">
      <c r="A71" s="26"/>
      <c r="C71" s="19"/>
      <c r="E71" s="27"/>
      <c r="G71" s="30"/>
      <c r="H71" s="30"/>
      <c r="L71" s="20"/>
      <c r="M71" s="20"/>
      <c r="N71" s="20"/>
      <c r="O71" s="20"/>
      <c r="U71" s="21"/>
      <c r="V71" s="21"/>
      <c r="Z71" s="24"/>
      <c r="AA71" s="21"/>
      <c r="AB71" s="74"/>
    </row>
    <row r="72" spans="1:28">
      <c r="U72" s="21"/>
      <c r="V72" s="21"/>
    </row>
    <row r="73" spans="1:28">
      <c r="U73" s="21"/>
      <c r="V73" s="21"/>
    </row>
    <row r="74" spans="1:28">
      <c r="U74" s="21"/>
      <c r="V74" s="21"/>
    </row>
    <row r="75" spans="1:28">
      <c r="U75" s="21"/>
      <c r="V75" s="21"/>
    </row>
    <row r="76" spans="1:28">
      <c r="U76" s="21"/>
      <c r="V76" s="21"/>
    </row>
    <row r="77" spans="1:28">
      <c r="U77" s="21"/>
      <c r="V77" s="21"/>
    </row>
    <row r="78" spans="1:28">
      <c r="U78" s="21"/>
      <c r="V78" s="21"/>
    </row>
    <row r="79" spans="1:28">
      <c r="U79" s="21"/>
      <c r="V79" s="21"/>
    </row>
    <row r="80" spans="1:28">
      <c r="U80" s="21"/>
      <c r="V80" s="21"/>
    </row>
    <row r="81" spans="21:22">
      <c r="U81" s="21"/>
      <c r="V81" s="21"/>
    </row>
    <row r="82" spans="21:22">
      <c r="U82" s="21"/>
      <c r="V82" s="21"/>
    </row>
    <row r="83" spans="21:22">
      <c r="U83" s="21"/>
      <c r="V83" s="21"/>
    </row>
    <row r="84" spans="21:22">
      <c r="U84" s="21"/>
      <c r="V84" s="21"/>
    </row>
    <row r="85" spans="21:22">
      <c r="U85" s="21"/>
      <c r="V85" s="21"/>
    </row>
    <row r="86" spans="21:22">
      <c r="U86" s="21"/>
      <c r="V86" s="21"/>
    </row>
    <row r="87" spans="21:22">
      <c r="U87" s="21"/>
      <c r="V87" s="21"/>
    </row>
    <row r="88" spans="21:22">
      <c r="U88" s="21"/>
      <c r="V88" s="21"/>
    </row>
    <row r="89" spans="21:22">
      <c r="U89" s="21"/>
      <c r="V89" s="21"/>
    </row>
    <row r="90" spans="21:22">
      <c r="U90" s="21"/>
      <c r="V90" s="21"/>
    </row>
    <row r="91" spans="21:22">
      <c r="U91" s="21"/>
      <c r="V91" s="21"/>
    </row>
    <row r="92" spans="21:22">
      <c r="U92" s="21"/>
      <c r="V92" s="21"/>
    </row>
    <row r="93" spans="21:22">
      <c r="U93" s="21"/>
      <c r="V93" s="21"/>
    </row>
    <row r="94" spans="21:22">
      <c r="U94" s="21"/>
      <c r="V94" s="21"/>
    </row>
    <row r="95" spans="21:22">
      <c r="U95" s="21"/>
      <c r="V95" s="21"/>
    </row>
    <row r="96" spans="21:22">
      <c r="U96" s="21"/>
      <c r="V96" s="21"/>
    </row>
    <row r="97" spans="21:22">
      <c r="U97" s="21"/>
      <c r="V97" s="21"/>
    </row>
    <row r="98" spans="21:22">
      <c r="U98" s="21"/>
      <c r="V98" s="21"/>
    </row>
    <row r="99" spans="21:22">
      <c r="U99" s="21"/>
      <c r="V99" s="21"/>
    </row>
    <row r="100" spans="21:22">
      <c r="U100" s="21"/>
      <c r="V100" s="21"/>
    </row>
    <row r="101" spans="21:22">
      <c r="U101" s="21"/>
      <c r="V101" s="21"/>
    </row>
    <row r="102" spans="21:22">
      <c r="U102" s="21"/>
      <c r="V102" s="21"/>
    </row>
    <row r="103" spans="21:22">
      <c r="U103" s="21"/>
      <c r="V103" s="21"/>
    </row>
    <row r="104" spans="21:22">
      <c r="U104" s="21"/>
      <c r="V104" s="21"/>
    </row>
    <row r="105" spans="21:22">
      <c r="U105" s="21"/>
      <c r="V105" s="21"/>
    </row>
    <row r="106" spans="21:22">
      <c r="U106" s="21"/>
      <c r="V106" s="21"/>
    </row>
    <row r="107" spans="21:22">
      <c r="U107" s="21"/>
      <c r="V107" s="21"/>
    </row>
    <row r="108" spans="21:22">
      <c r="U108" s="21"/>
      <c r="V108" s="21"/>
    </row>
    <row r="109" spans="21:22">
      <c r="U109" s="21"/>
      <c r="V109" s="21"/>
    </row>
    <row r="110" spans="21:22">
      <c r="U110" s="21"/>
      <c r="V110" s="21"/>
    </row>
    <row r="111" spans="21:22">
      <c r="U111" s="21"/>
      <c r="V111" s="21"/>
    </row>
    <row r="112" spans="21:22">
      <c r="U112" s="21"/>
      <c r="V112" s="21"/>
    </row>
    <row r="113" spans="21:22">
      <c r="U113" s="21"/>
      <c r="V113" s="21"/>
    </row>
    <row r="114" spans="21:22">
      <c r="U114" s="21"/>
      <c r="V114" s="21"/>
    </row>
    <row r="115" spans="21:22">
      <c r="U115" s="21"/>
      <c r="V115" s="21"/>
    </row>
    <row r="116" spans="21:22">
      <c r="U116" s="21"/>
      <c r="V116" s="21"/>
    </row>
    <row r="117" spans="21:22">
      <c r="U117" s="21"/>
      <c r="V117" s="21"/>
    </row>
    <row r="118" spans="21:22">
      <c r="U118" s="21"/>
      <c r="V118" s="21"/>
    </row>
    <row r="119" spans="21:22">
      <c r="U119" s="21"/>
      <c r="V119" s="21"/>
    </row>
    <row r="120" spans="21:22">
      <c r="U120" s="21"/>
      <c r="V120" s="21"/>
    </row>
    <row r="121" spans="21:22">
      <c r="U121" s="21"/>
      <c r="V121" s="21"/>
    </row>
    <row r="122" spans="21:22">
      <c r="U122" s="21"/>
      <c r="V122" s="21"/>
    </row>
    <row r="123" spans="21:22">
      <c r="U123" s="21"/>
      <c r="V123" s="21"/>
    </row>
    <row r="124" spans="21:22">
      <c r="U124" s="21"/>
      <c r="V124" s="21"/>
    </row>
    <row r="125" spans="21:22">
      <c r="U125" s="21"/>
      <c r="V125" s="21"/>
    </row>
    <row r="126" spans="21:22">
      <c r="U126" s="21"/>
      <c r="V126" s="21"/>
    </row>
    <row r="127" spans="21:22">
      <c r="U127" s="21"/>
      <c r="V127" s="21"/>
    </row>
    <row r="128" spans="21:22">
      <c r="U128" s="21"/>
      <c r="V128" s="21"/>
    </row>
    <row r="129" spans="21:22">
      <c r="U129" s="21"/>
      <c r="V129" s="21"/>
    </row>
    <row r="130" spans="21:22">
      <c r="U130" s="21"/>
      <c r="V130" s="21"/>
    </row>
    <row r="131" spans="21:22">
      <c r="U131" s="21"/>
      <c r="V131" s="21"/>
    </row>
    <row r="132" spans="21:22">
      <c r="U132" s="21"/>
      <c r="V132" s="21"/>
    </row>
    <row r="133" spans="21:22">
      <c r="U133" s="21"/>
      <c r="V133" s="21"/>
    </row>
    <row r="134" spans="21:22">
      <c r="U134" s="21"/>
      <c r="V134" s="21"/>
    </row>
    <row r="135" spans="21:22">
      <c r="U135" s="21"/>
      <c r="V135" s="21"/>
    </row>
    <row r="136" spans="21:22">
      <c r="U136" s="21"/>
      <c r="V136" s="21"/>
    </row>
    <row r="137" spans="21:22">
      <c r="U137" s="21"/>
      <c r="V137" s="21"/>
    </row>
    <row r="138" spans="21:22">
      <c r="U138" s="21"/>
      <c r="V138" s="21"/>
    </row>
    <row r="139" spans="21:22">
      <c r="U139" s="21"/>
      <c r="V139" s="21"/>
    </row>
    <row r="140" spans="21:22">
      <c r="U140" s="21"/>
      <c r="V140" s="21"/>
    </row>
    <row r="141" spans="21:22">
      <c r="U141" s="21"/>
      <c r="V141" s="21"/>
    </row>
    <row r="142" spans="21:22">
      <c r="U142" s="21"/>
      <c r="V142" s="21"/>
    </row>
    <row r="143" spans="21:22">
      <c r="U143" s="21"/>
      <c r="V143" s="21"/>
    </row>
    <row r="144" spans="21:22">
      <c r="U144" s="21"/>
      <c r="V144" s="21"/>
    </row>
    <row r="145" spans="21:22">
      <c r="U145" s="21"/>
      <c r="V145" s="21"/>
    </row>
    <row r="146" spans="21:22">
      <c r="U146" s="21"/>
      <c r="V146" s="21"/>
    </row>
    <row r="147" spans="21:22">
      <c r="U147" s="21"/>
      <c r="V147" s="21"/>
    </row>
    <row r="148" spans="21:22">
      <c r="U148" s="21"/>
      <c r="V148" s="21"/>
    </row>
    <row r="149" spans="21:22">
      <c r="U149" s="21"/>
      <c r="V149" s="21"/>
    </row>
    <row r="150" spans="21:22">
      <c r="U150" s="21"/>
      <c r="V150" s="21"/>
    </row>
    <row r="151" spans="21:22">
      <c r="U151" s="21"/>
      <c r="V151" s="21"/>
    </row>
    <row r="152" spans="21:22">
      <c r="U152" s="21"/>
      <c r="V152" s="21"/>
    </row>
    <row r="153" spans="21:22">
      <c r="U153" s="21"/>
      <c r="V153" s="21"/>
    </row>
    <row r="154" spans="21:22">
      <c r="U154" s="21"/>
      <c r="V154" s="21"/>
    </row>
    <row r="155" spans="21:22">
      <c r="U155" s="21"/>
      <c r="V155" s="21"/>
    </row>
    <row r="156" spans="21:22">
      <c r="U156" s="21"/>
      <c r="V156" s="21"/>
    </row>
    <row r="157" spans="21:22">
      <c r="U157" s="21"/>
      <c r="V157" s="21"/>
    </row>
    <row r="158" spans="21:22">
      <c r="U158" s="21"/>
      <c r="V158" s="21"/>
    </row>
    <row r="159" spans="21:22">
      <c r="U159" s="21"/>
      <c r="V159" s="21"/>
    </row>
    <row r="160" spans="21:22">
      <c r="U160" s="21"/>
      <c r="V160" s="21"/>
    </row>
    <row r="161" spans="21:22">
      <c r="U161" s="21"/>
      <c r="V161" s="21"/>
    </row>
    <row r="162" spans="21:22">
      <c r="U162" s="21"/>
      <c r="V162" s="21"/>
    </row>
    <row r="163" spans="21:22">
      <c r="U163" s="21"/>
      <c r="V163" s="21"/>
    </row>
    <row r="164" spans="21:22">
      <c r="U164" s="21"/>
      <c r="V164" s="21"/>
    </row>
    <row r="165" spans="21:22">
      <c r="U165" s="21"/>
      <c r="V165" s="21"/>
    </row>
    <row r="166" spans="21:22">
      <c r="U166" s="21"/>
      <c r="V166" s="21"/>
    </row>
    <row r="167" spans="21:22">
      <c r="U167" s="21"/>
      <c r="V167" s="21"/>
    </row>
    <row r="168" spans="21:22">
      <c r="U168" s="21"/>
      <c r="V168" s="21"/>
    </row>
    <row r="169" spans="21:22">
      <c r="U169" s="21"/>
      <c r="V169" s="21"/>
    </row>
    <row r="170" spans="21:22">
      <c r="U170" s="21"/>
      <c r="V170" s="21"/>
    </row>
    <row r="171" spans="21:22">
      <c r="U171" s="21"/>
      <c r="V171" s="21"/>
    </row>
    <row r="172" spans="21:22">
      <c r="U172" s="21"/>
      <c r="V172" s="21"/>
    </row>
    <row r="173" spans="21:22">
      <c r="U173" s="21"/>
      <c r="V173" s="21"/>
    </row>
    <row r="174" spans="21:22">
      <c r="U174" s="21"/>
      <c r="V174" s="21"/>
    </row>
    <row r="175" spans="21:22">
      <c r="U175" s="21"/>
      <c r="V175" s="21"/>
    </row>
    <row r="176" spans="21:22">
      <c r="U176" s="21"/>
      <c r="V176" s="21"/>
    </row>
    <row r="177" spans="21:22">
      <c r="U177" s="21"/>
      <c r="V177" s="21"/>
    </row>
    <row r="178" spans="21:22">
      <c r="U178" s="21"/>
      <c r="V178" s="21"/>
    </row>
    <row r="179" spans="21:22">
      <c r="U179" s="21"/>
      <c r="V179" s="21"/>
    </row>
    <row r="180" spans="21:22">
      <c r="U180" s="21"/>
      <c r="V180" s="21"/>
    </row>
    <row r="181" spans="21:22">
      <c r="U181" s="21"/>
      <c r="V181" s="21"/>
    </row>
    <row r="182" spans="21:22">
      <c r="U182" s="21"/>
      <c r="V182" s="21"/>
    </row>
    <row r="183" spans="21:22">
      <c r="U183" s="21"/>
      <c r="V183" s="21"/>
    </row>
    <row r="184" spans="21:22">
      <c r="U184" s="21"/>
      <c r="V184" s="21"/>
    </row>
    <row r="185" spans="21:22">
      <c r="U185" s="21"/>
      <c r="V185" s="21"/>
    </row>
    <row r="186" spans="21:22">
      <c r="U186" s="21"/>
      <c r="V186" s="21"/>
    </row>
    <row r="187" spans="21:22">
      <c r="U187" s="21"/>
      <c r="V187" s="21"/>
    </row>
    <row r="188" spans="21:22">
      <c r="U188" s="21"/>
      <c r="V188" s="21"/>
    </row>
    <row r="189" spans="21:22">
      <c r="U189" s="21"/>
      <c r="V189" s="21"/>
    </row>
    <row r="190" spans="21:22">
      <c r="U190" s="21"/>
      <c r="V190" s="21"/>
    </row>
    <row r="191" spans="21:22">
      <c r="U191" s="21"/>
      <c r="V191" s="21"/>
    </row>
    <row r="192" spans="21:22">
      <c r="U192" s="21"/>
      <c r="V192" s="21"/>
    </row>
    <row r="193" spans="21:22">
      <c r="U193" s="21"/>
      <c r="V193" s="21"/>
    </row>
    <row r="194" spans="21:22">
      <c r="U194" s="21"/>
      <c r="V194" s="21"/>
    </row>
    <row r="195" spans="21:22">
      <c r="U195" s="21"/>
      <c r="V195" s="21"/>
    </row>
    <row r="196" spans="21:22">
      <c r="U196" s="21"/>
      <c r="V196" s="21"/>
    </row>
    <row r="197" spans="21:22">
      <c r="U197" s="21"/>
      <c r="V197" s="21"/>
    </row>
    <row r="198" spans="21:22">
      <c r="U198" s="21"/>
      <c r="V198" s="21"/>
    </row>
    <row r="199" spans="21:22">
      <c r="U199" s="21"/>
      <c r="V199" s="21"/>
    </row>
    <row r="200" spans="21:22">
      <c r="U200" s="21"/>
      <c r="V200" s="21"/>
    </row>
    <row r="201" spans="21:22">
      <c r="U201" s="21"/>
      <c r="V201" s="21"/>
    </row>
    <row r="202" spans="21:22">
      <c r="U202" s="21"/>
      <c r="V202" s="21"/>
    </row>
    <row r="203" spans="21:22">
      <c r="U203" s="21"/>
      <c r="V203" s="21"/>
    </row>
    <row r="204" spans="21:22">
      <c r="U204" s="21"/>
      <c r="V204" s="21"/>
    </row>
    <row r="205" spans="21:22">
      <c r="U205" s="21"/>
      <c r="V205" s="21"/>
    </row>
    <row r="206" spans="21:22">
      <c r="U206" s="21"/>
      <c r="V206" s="21"/>
    </row>
    <row r="207" spans="21:22">
      <c r="U207" s="21"/>
      <c r="V207" s="21"/>
    </row>
    <row r="208" spans="21:22">
      <c r="U208" s="21"/>
      <c r="V208" s="21"/>
    </row>
    <row r="209" spans="21:22">
      <c r="U209" s="21"/>
      <c r="V209" s="21"/>
    </row>
    <row r="210" spans="21:22">
      <c r="U210" s="21"/>
      <c r="V210" s="21"/>
    </row>
    <row r="211" spans="21:22">
      <c r="U211" s="21"/>
      <c r="V211" s="21"/>
    </row>
    <row r="212" spans="21:22">
      <c r="U212" s="21"/>
      <c r="V212" s="21"/>
    </row>
    <row r="213" spans="21:22">
      <c r="U213" s="21"/>
      <c r="V213" s="21"/>
    </row>
    <row r="214" spans="21:22">
      <c r="U214" s="21"/>
      <c r="V214" s="21"/>
    </row>
    <row r="215" spans="21:22">
      <c r="U215" s="21"/>
      <c r="V215" s="21"/>
    </row>
    <row r="216" spans="21:22">
      <c r="U216" s="21"/>
      <c r="V216" s="21"/>
    </row>
    <row r="217" spans="21:22">
      <c r="U217" s="21"/>
      <c r="V217" s="21"/>
    </row>
    <row r="218" spans="21:22">
      <c r="U218" s="21"/>
      <c r="V218" s="21"/>
    </row>
    <row r="219" spans="21:22">
      <c r="U219" s="21"/>
      <c r="V219" s="21"/>
    </row>
    <row r="220" spans="21:22">
      <c r="U220" s="21"/>
      <c r="V220" s="21"/>
    </row>
    <row r="221" spans="21:22">
      <c r="U221" s="21"/>
      <c r="V221" s="21"/>
    </row>
    <row r="222" spans="21:22">
      <c r="U222" s="21"/>
      <c r="V222" s="21"/>
    </row>
    <row r="223" spans="21:22">
      <c r="U223" s="21"/>
      <c r="V223" s="21"/>
    </row>
    <row r="224" spans="21:22">
      <c r="U224" s="21"/>
      <c r="V224" s="21"/>
    </row>
    <row r="225" spans="21:22">
      <c r="U225" s="21"/>
      <c r="V225" s="21"/>
    </row>
    <row r="226" spans="21:22">
      <c r="U226" s="21"/>
      <c r="V226" s="21"/>
    </row>
    <row r="227" spans="21:22">
      <c r="U227" s="21"/>
      <c r="V227" s="21"/>
    </row>
    <row r="228" spans="21:22">
      <c r="U228" s="21"/>
      <c r="V228" s="21"/>
    </row>
    <row r="229" spans="21:22">
      <c r="U229" s="21"/>
      <c r="V229" s="21"/>
    </row>
    <row r="230" spans="21:22">
      <c r="U230" s="21"/>
      <c r="V230" s="21"/>
    </row>
    <row r="231" spans="21:22">
      <c r="U231" s="21"/>
      <c r="V231" s="21"/>
    </row>
    <row r="232" spans="21:22">
      <c r="U232" s="21"/>
      <c r="V232" s="21"/>
    </row>
    <row r="233" spans="21:22">
      <c r="U233" s="21"/>
      <c r="V233" s="21"/>
    </row>
    <row r="234" spans="21:22">
      <c r="U234" s="21"/>
      <c r="V234" s="21"/>
    </row>
    <row r="235" spans="21:22">
      <c r="U235" s="21"/>
      <c r="V235" s="21"/>
    </row>
    <row r="236" spans="21:22">
      <c r="U236" s="21"/>
      <c r="V236" s="21"/>
    </row>
    <row r="237" spans="21:22">
      <c r="U237" s="21"/>
      <c r="V237" s="21"/>
    </row>
    <row r="238" spans="21:22">
      <c r="U238" s="21"/>
      <c r="V238" s="21"/>
    </row>
    <row r="239" spans="21:22">
      <c r="U239" s="21"/>
      <c r="V239" s="21"/>
    </row>
    <row r="240" spans="21:22">
      <c r="U240" s="21"/>
      <c r="V240" s="21"/>
    </row>
    <row r="241" spans="21:22">
      <c r="U241" s="21"/>
      <c r="V241" s="21"/>
    </row>
    <row r="242" spans="21:22">
      <c r="U242" s="21"/>
      <c r="V242" s="21"/>
    </row>
    <row r="243" spans="21:22">
      <c r="U243" s="21"/>
      <c r="V243" s="21"/>
    </row>
    <row r="244" spans="21:22">
      <c r="U244" s="21"/>
      <c r="V244" s="21"/>
    </row>
    <row r="245" spans="21:22">
      <c r="U245" s="21"/>
      <c r="V245" s="21"/>
    </row>
    <row r="246" spans="21:22">
      <c r="U246" s="21"/>
      <c r="V246" s="21"/>
    </row>
    <row r="247" spans="21:22">
      <c r="U247" s="21"/>
      <c r="V247" s="21"/>
    </row>
    <row r="248" spans="21:22">
      <c r="U248" s="21"/>
      <c r="V248" s="21"/>
    </row>
    <row r="249" spans="21:22">
      <c r="U249" s="21"/>
      <c r="V249" s="21"/>
    </row>
    <row r="250" spans="21:22">
      <c r="U250" s="21"/>
      <c r="V250" s="21"/>
    </row>
    <row r="251" spans="21:22">
      <c r="U251" s="21"/>
      <c r="V251" s="21"/>
    </row>
    <row r="252" spans="21:22">
      <c r="U252" s="21"/>
      <c r="V252" s="21"/>
    </row>
    <row r="253" spans="21:22">
      <c r="U253" s="21"/>
      <c r="V253" s="21"/>
    </row>
    <row r="254" spans="21:22">
      <c r="U254" s="21"/>
      <c r="V254" s="21"/>
    </row>
    <row r="255" spans="21:22">
      <c r="U255" s="21"/>
      <c r="V255" s="21"/>
    </row>
    <row r="256" spans="21:22">
      <c r="U256" s="21"/>
      <c r="V256" s="21"/>
    </row>
    <row r="257" spans="21:22">
      <c r="U257" s="21"/>
      <c r="V257" s="21"/>
    </row>
    <row r="258" spans="21:22">
      <c r="U258" s="21"/>
      <c r="V258" s="21"/>
    </row>
    <row r="259" spans="21:22">
      <c r="U259" s="21"/>
      <c r="V259" s="21"/>
    </row>
    <row r="260" spans="21:22">
      <c r="U260" s="21"/>
      <c r="V260" s="21"/>
    </row>
    <row r="261" spans="21:22">
      <c r="U261" s="21"/>
      <c r="V261" s="21"/>
    </row>
    <row r="262" spans="21:22">
      <c r="U262" s="21"/>
      <c r="V262" s="21"/>
    </row>
    <row r="263" spans="21:22">
      <c r="U263" s="21"/>
      <c r="V263" s="21"/>
    </row>
    <row r="264" spans="21:22">
      <c r="U264" s="21"/>
      <c r="V264" s="21"/>
    </row>
    <row r="265" spans="21:22">
      <c r="U265" s="21"/>
      <c r="V265" s="21"/>
    </row>
    <row r="266" spans="21:22">
      <c r="U266" s="21"/>
      <c r="V266" s="21"/>
    </row>
    <row r="267" spans="21:22">
      <c r="U267" s="21"/>
      <c r="V267" s="21"/>
    </row>
    <row r="268" spans="21:22">
      <c r="U268" s="21"/>
      <c r="V268" s="21"/>
    </row>
    <row r="269" spans="21:22">
      <c r="U269" s="21"/>
      <c r="V269" s="21"/>
    </row>
    <row r="270" spans="21:22">
      <c r="U270" s="21"/>
      <c r="V270" s="21"/>
    </row>
    <row r="271" spans="21:22">
      <c r="U271" s="21"/>
      <c r="V271" s="21"/>
    </row>
    <row r="272" spans="21:22">
      <c r="U272" s="21"/>
      <c r="V272" s="21"/>
    </row>
    <row r="273" spans="21:22">
      <c r="U273" s="21"/>
      <c r="V273" s="21"/>
    </row>
    <row r="274" spans="21:22">
      <c r="U274" s="21"/>
      <c r="V274" s="21"/>
    </row>
    <row r="275" spans="21:22">
      <c r="U275" s="21"/>
      <c r="V275" s="21"/>
    </row>
    <row r="276" spans="21:22">
      <c r="U276" s="21"/>
      <c r="V276" s="21"/>
    </row>
    <row r="277" spans="21:22">
      <c r="U277" s="21"/>
      <c r="V277" s="21"/>
    </row>
    <row r="278" spans="21:22">
      <c r="U278" s="21"/>
      <c r="V278" s="21"/>
    </row>
    <row r="279" spans="21:22">
      <c r="U279" s="21"/>
      <c r="V279" s="21"/>
    </row>
    <row r="280" spans="21:22">
      <c r="U280" s="21"/>
      <c r="V280" s="21"/>
    </row>
    <row r="281" spans="21:22">
      <c r="U281" s="21"/>
      <c r="V281" s="21"/>
    </row>
    <row r="282" spans="21:22">
      <c r="U282" s="21"/>
      <c r="V282" s="21"/>
    </row>
    <row r="283" spans="21:22">
      <c r="U283" s="21"/>
      <c r="V283" s="21"/>
    </row>
    <row r="284" spans="21:22">
      <c r="U284" s="21"/>
      <c r="V284" s="21"/>
    </row>
    <row r="285" spans="21:22">
      <c r="U285" s="21"/>
      <c r="V285" s="21"/>
    </row>
    <row r="286" spans="21:22">
      <c r="U286" s="21"/>
      <c r="V286" s="21"/>
    </row>
    <row r="287" spans="21:22">
      <c r="U287" s="21"/>
      <c r="V287" s="21"/>
    </row>
    <row r="288" spans="21:22">
      <c r="U288" s="21"/>
      <c r="V288" s="21"/>
    </row>
    <row r="289" spans="21:22">
      <c r="U289" s="21"/>
      <c r="V289" s="21"/>
    </row>
    <row r="290" spans="21:22">
      <c r="U290" s="21"/>
      <c r="V290" s="21"/>
    </row>
    <row r="291" spans="21:22">
      <c r="U291" s="21"/>
      <c r="V291" s="21"/>
    </row>
    <row r="292" spans="21:22">
      <c r="U292" s="21"/>
      <c r="V292" s="21"/>
    </row>
    <row r="293" spans="21:22">
      <c r="U293" s="21"/>
      <c r="V293" s="21"/>
    </row>
    <row r="294" spans="21:22">
      <c r="U294" s="21"/>
      <c r="V294" s="21"/>
    </row>
    <row r="295" spans="21:22">
      <c r="U295" s="21"/>
      <c r="V295" s="21"/>
    </row>
    <row r="296" spans="21:22">
      <c r="U296" s="21"/>
      <c r="V296" s="21"/>
    </row>
    <row r="297" spans="21:22">
      <c r="U297" s="21"/>
      <c r="V297" s="21"/>
    </row>
    <row r="298" spans="21:22">
      <c r="U298" s="21"/>
      <c r="V298" s="21"/>
    </row>
    <row r="299" spans="21:22">
      <c r="U299" s="21"/>
      <c r="V299" s="21"/>
    </row>
    <row r="300" spans="21:22">
      <c r="U300" s="21"/>
      <c r="V300" s="21"/>
    </row>
    <row r="301" spans="21:22">
      <c r="U301" s="21"/>
      <c r="V301" s="21"/>
    </row>
    <row r="302" spans="21:22">
      <c r="U302" s="21"/>
      <c r="V302" s="21"/>
    </row>
    <row r="303" spans="21:22">
      <c r="U303" s="21"/>
      <c r="V303" s="21"/>
    </row>
    <row r="304" spans="21:22">
      <c r="U304" s="21"/>
      <c r="V304" s="21"/>
    </row>
    <row r="305" spans="21:22">
      <c r="U305" s="21"/>
      <c r="V305" s="21"/>
    </row>
    <row r="306" spans="21:22">
      <c r="U306" s="21"/>
      <c r="V306" s="21"/>
    </row>
    <row r="307" spans="21:22">
      <c r="U307" s="21"/>
      <c r="V307" s="21"/>
    </row>
    <row r="308" spans="21:22">
      <c r="U308" s="21"/>
      <c r="V308" s="21"/>
    </row>
    <row r="309" spans="21:22">
      <c r="U309" s="21"/>
      <c r="V309" s="21"/>
    </row>
    <row r="310" spans="21:22">
      <c r="U310" s="21"/>
      <c r="V310" s="21"/>
    </row>
    <row r="311" spans="21:22">
      <c r="U311" s="21"/>
      <c r="V311" s="21"/>
    </row>
    <row r="312" spans="21:22">
      <c r="U312" s="21"/>
      <c r="V312" s="21"/>
    </row>
    <row r="313" spans="21:22">
      <c r="U313" s="21"/>
      <c r="V313" s="21"/>
    </row>
    <row r="314" spans="21:22">
      <c r="U314" s="21"/>
      <c r="V314" s="21"/>
    </row>
    <row r="315" spans="21:22">
      <c r="U315" s="21"/>
      <c r="V315" s="21"/>
    </row>
    <row r="316" spans="21:22">
      <c r="U316" s="21"/>
      <c r="V316" s="21"/>
    </row>
    <row r="317" spans="21:22">
      <c r="U317" s="21"/>
      <c r="V317" s="21"/>
    </row>
    <row r="318" spans="21:22">
      <c r="U318" s="21"/>
      <c r="V318" s="21"/>
    </row>
    <row r="319" spans="21:22">
      <c r="U319" s="21"/>
      <c r="V319" s="21"/>
    </row>
    <row r="320" spans="21:22">
      <c r="U320" s="21"/>
      <c r="V320" s="21"/>
    </row>
    <row r="321" spans="21:22">
      <c r="U321" s="21"/>
      <c r="V321" s="21"/>
    </row>
    <row r="322" spans="21:22">
      <c r="U322" s="21"/>
      <c r="V322" s="21"/>
    </row>
    <row r="323" spans="21:22">
      <c r="U323" s="21"/>
      <c r="V323" s="21"/>
    </row>
    <row r="324" spans="21:22">
      <c r="U324" s="21"/>
      <c r="V324" s="21"/>
    </row>
    <row r="325" spans="21:22">
      <c r="U325" s="21"/>
      <c r="V325" s="21"/>
    </row>
    <row r="326" spans="21:22">
      <c r="U326" s="21"/>
      <c r="V326" s="21"/>
    </row>
    <row r="327" spans="21:22">
      <c r="U327" s="21"/>
      <c r="V327" s="21"/>
    </row>
    <row r="328" spans="21:22">
      <c r="U328" s="21"/>
      <c r="V328" s="21"/>
    </row>
    <row r="329" spans="21:22">
      <c r="U329" s="21"/>
      <c r="V329" s="21"/>
    </row>
    <row r="330" spans="21:22">
      <c r="U330" s="21"/>
      <c r="V330" s="21"/>
    </row>
    <row r="331" spans="21:22">
      <c r="U331" s="21"/>
      <c r="V331" s="21"/>
    </row>
    <row r="332" spans="21:22">
      <c r="U332" s="21"/>
      <c r="V332" s="21"/>
    </row>
    <row r="333" spans="21:22">
      <c r="U333" s="21"/>
      <c r="V333" s="21"/>
    </row>
    <row r="334" spans="21:22">
      <c r="U334" s="21"/>
      <c r="V334" s="21"/>
    </row>
    <row r="335" spans="21:22">
      <c r="U335" s="21"/>
      <c r="V335" s="21"/>
    </row>
    <row r="336" spans="21:22">
      <c r="U336" s="21"/>
      <c r="V336" s="21"/>
    </row>
    <row r="337" spans="21:22">
      <c r="U337" s="21"/>
      <c r="V337" s="21"/>
    </row>
    <row r="338" spans="21:22">
      <c r="U338" s="21"/>
      <c r="V338" s="21"/>
    </row>
    <row r="339" spans="21:22">
      <c r="U339" s="21"/>
      <c r="V339" s="21"/>
    </row>
    <row r="340" spans="21:22">
      <c r="U340" s="21"/>
      <c r="V340" s="21"/>
    </row>
    <row r="341" spans="21:22">
      <c r="U341" s="21"/>
      <c r="V341" s="21"/>
    </row>
    <row r="342" spans="21:22">
      <c r="U342" s="21"/>
      <c r="V342" s="21"/>
    </row>
    <row r="343" spans="21:22">
      <c r="U343" s="21"/>
      <c r="V343" s="21"/>
    </row>
    <row r="344" spans="21:22">
      <c r="U344" s="21"/>
      <c r="V344" s="21"/>
    </row>
    <row r="345" spans="21:22">
      <c r="U345" s="21"/>
      <c r="V345" s="21"/>
    </row>
    <row r="346" spans="21:22">
      <c r="U346" s="21"/>
      <c r="V346" s="21"/>
    </row>
    <row r="347" spans="21:22">
      <c r="U347" s="21"/>
      <c r="V347" s="21"/>
    </row>
    <row r="348" spans="21:22">
      <c r="U348" s="21"/>
      <c r="V348" s="21"/>
    </row>
    <row r="349" spans="21:22">
      <c r="U349" s="21"/>
      <c r="V349" s="21"/>
    </row>
    <row r="350" spans="21:22">
      <c r="U350" s="21"/>
      <c r="V350" s="21"/>
    </row>
    <row r="351" spans="21:22">
      <c r="U351" s="21"/>
      <c r="V351" s="21"/>
    </row>
    <row r="352" spans="21:22">
      <c r="U352" s="21"/>
      <c r="V352" s="21"/>
    </row>
    <row r="353" spans="21:22">
      <c r="U353" s="21"/>
      <c r="V353" s="21"/>
    </row>
    <row r="354" spans="21:22">
      <c r="U354" s="21"/>
      <c r="V354" s="21"/>
    </row>
    <row r="355" spans="21:22">
      <c r="U355" s="21"/>
      <c r="V355" s="21"/>
    </row>
    <row r="356" spans="21:22">
      <c r="U356" s="21"/>
      <c r="V356" s="21"/>
    </row>
    <row r="357" spans="21:22">
      <c r="U357" s="21"/>
      <c r="V357" s="21"/>
    </row>
    <row r="358" spans="21:22">
      <c r="U358" s="21"/>
      <c r="V358" s="21"/>
    </row>
    <row r="359" spans="21:22">
      <c r="U359" s="21"/>
      <c r="V359" s="21"/>
    </row>
    <row r="360" spans="21:22">
      <c r="U360" s="21"/>
      <c r="V360" s="21"/>
    </row>
    <row r="361" spans="21:22">
      <c r="U361" s="21"/>
      <c r="V361" s="21"/>
    </row>
    <row r="362" spans="21:22">
      <c r="U362" s="21"/>
      <c r="V362" s="21"/>
    </row>
    <row r="363" spans="21:22">
      <c r="U363" s="21"/>
      <c r="V363" s="21"/>
    </row>
    <row r="364" spans="21:22">
      <c r="U364" s="21"/>
      <c r="V364" s="21"/>
    </row>
    <row r="365" spans="21:22">
      <c r="U365" s="21"/>
      <c r="V365" s="21"/>
    </row>
    <row r="366" spans="21:22">
      <c r="U366" s="21"/>
      <c r="V366" s="21"/>
    </row>
    <row r="367" spans="21:22">
      <c r="U367" s="21"/>
      <c r="V367" s="21"/>
    </row>
    <row r="368" spans="21:22">
      <c r="U368" s="21"/>
      <c r="V368" s="21"/>
    </row>
    <row r="369" spans="21:22">
      <c r="U369" s="21"/>
      <c r="V369" s="21"/>
    </row>
    <row r="370" spans="21:22">
      <c r="U370" s="21"/>
      <c r="V370" s="21"/>
    </row>
    <row r="371" spans="21:22">
      <c r="U371" s="21"/>
      <c r="V371" s="21"/>
    </row>
    <row r="372" spans="21:22">
      <c r="U372" s="21"/>
      <c r="V372" s="21"/>
    </row>
    <row r="373" spans="21:22">
      <c r="U373" s="21"/>
      <c r="V373" s="21"/>
    </row>
    <row r="374" spans="21:22">
      <c r="U374" s="21"/>
      <c r="V374" s="21"/>
    </row>
    <row r="375" spans="21:22">
      <c r="U375" s="21"/>
      <c r="V375" s="21"/>
    </row>
    <row r="376" spans="21:22">
      <c r="U376" s="21"/>
      <c r="V376" s="21"/>
    </row>
    <row r="377" spans="21:22">
      <c r="U377" s="21"/>
      <c r="V377" s="21"/>
    </row>
    <row r="378" spans="21:22">
      <c r="U378" s="21"/>
      <c r="V378" s="21"/>
    </row>
    <row r="379" spans="21:22">
      <c r="U379" s="21"/>
      <c r="V379" s="21"/>
    </row>
    <row r="380" spans="21:22">
      <c r="U380" s="21"/>
      <c r="V380" s="21"/>
    </row>
    <row r="381" spans="21:22">
      <c r="U381" s="21"/>
      <c r="V381" s="21"/>
    </row>
    <row r="382" spans="21:22">
      <c r="U382" s="21"/>
      <c r="V382" s="21"/>
    </row>
    <row r="383" spans="21:22">
      <c r="U383" s="21"/>
      <c r="V383" s="21"/>
    </row>
    <row r="384" spans="21:22">
      <c r="U384" s="21"/>
      <c r="V384" s="21"/>
    </row>
    <row r="385" spans="21:22">
      <c r="U385" s="21"/>
      <c r="V385" s="21"/>
    </row>
    <row r="386" spans="21:22">
      <c r="U386" s="21"/>
      <c r="V386" s="21"/>
    </row>
    <row r="387" spans="21:22">
      <c r="U387" s="21"/>
      <c r="V387" s="21"/>
    </row>
    <row r="388" spans="21:22">
      <c r="U388" s="21"/>
      <c r="V388" s="21"/>
    </row>
    <row r="389" spans="21:22">
      <c r="U389" s="21"/>
      <c r="V389" s="21"/>
    </row>
    <row r="390" spans="21:22">
      <c r="U390" s="21"/>
      <c r="V390" s="21"/>
    </row>
    <row r="391" spans="21:22">
      <c r="U391" s="21"/>
      <c r="V391" s="21"/>
    </row>
    <row r="392" spans="21:22">
      <c r="U392" s="21"/>
      <c r="V392" s="21"/>
    </row>
    <row r="393" spans="21:22">
      <c r="U393" s="21"/>
      <c r="V393" s="21"/>
    </row>
    <row r="394" spans="21:22">
      <c r="U394" s="21"/>
      <c r="V394" s="21"/>
    </row>
    <row r="395" spans="21:22">
      <c r="U395" s="21"/>
      <c r="V395" s="21"/>
    </row>
    <row r="396" spans="21:22">
      <c r="U396" s="21"/>
      <c r="V396" s="21"/>
    </row>
    <row r="397" spans="21:22">
      <c r="U397" s="21"/>
      <c r="V397" s="21"/>
    </row>
    <row r="398" spans="21:22">
      <c r="U398" s="21"/>
      <c r="V398" s="21"/>
    </row>
    <row r="399" spans="21:22">
      <c r="U399" s="21"/>
      <c r="V399" s="21"/>
    </row>
    <row r="400" spans="21:22">
      <c r="U400" s="21"/>
      <c r="V400" s="21"/>
    </row>
    <row r="401" spans="21:22">
      <c r="U401" s="21"/>
      <c r="V401" s="21"/>
    </row>
    <row r="402" spans="21:22">
      <c r="U402" s="21"/>
      <c r="V402" s="21"/>
    </row>
    <row r="403" spans="21:22">
      <c r="U403" s="21"/>
      <c r="V403" s="21"/>
    </row>
    <row r="404" spans="21:22">
      <c r="U404" s="21"/>
      <c r="V404" s="21"/>
    </row>
    <row r="405" spans="21:22">
      <c r="U405" s="21"/>
      <c r="V405" s="21"/>
    </row>
    <row r="406" spans="21:22">
      <c r="U406" s="21"/>
      <c r="V406" s="21"/>
    </row>
    <row r="407" spans="21:22">
      <c r="U407" s="21"/>
      <c r="V407" s="21"/>
    </row>
    <row r="408" spans="21:22">
      <c r="U408" s="21"/>
      <c r="V408" s="21"/>
    </row>
    <row r="409" spans="21:22">
      <c r="U409" s="21"/>
      <c r="V409" s="21"/>
    </row>
    <row r="410" spans="21:22">
      <c r="U410" s="21"/>
      <c r="V410" s="21"/>
    </row>
    <row r="411" spans="21:22">
      <c r="U411" s="21"/>
      <c r="V411" s="21"/>
    </row>
    <row r="412" spans="21:22">
      <c r="U412" s="21"/>
      <c r="V412" s="21"/>
    </row>
    <row r="413" spans="21:22">
      <c r="U413" s="21"/>
      <c r="V413" s="21"/>
    </row>
    <row r="414" spans="21:22">
      <c r="U414" s="21"/>
      <c r="V414" s="21"/>
    </row>
    <row r="415" spans="21:22">
      <c r="U415" s="21"/>
      <c r="V415" s="21"/>
    </row>
    <row r="416" spans="21:22">
      <c r="U416" s="21"/>
      <c r="V416" s="21"/>
    </row>
    <row r="417" spans="21:22">
      <c r="U417" s="21"/>
      <c r="V417" s="21"/>
    </row>
    <row r="418" spans="21:22">
      <c r="U418" s="21"/>
      <c r="V418" s="21"/>
    </row>
    <row r="419" spans="21:22">
      <c r="U419" s="21"/>
      <c r="V419" s="21"/>
    </row>
    <row r="420" spans="21:22">
      <c r="U420" s="21"/>
      <c r="V420" s="21"/>
    </row>
    <row r="421" spans="21:22">
      <c r="U421" s="21"/>
      <c r="V421" s="21"/>
    </row>
    <row r="422" spans="21:22">
      <c r="U422" s="21"/>
      <c r="V422" s="21"/>
    </row>
    <row r="423" spans="21:22">
      <c r="U423" s="21"/>
      <c r="V423" s="21"/>
    </row>
    <row r="424" spans="21:22">
      <c r="U424" s="21"/>
      <c r="V424" s="21"/>
    </row>
    <row r="425" spans="21:22">
      <c r="U425" s="21"/>
      <c r="V425" s="21"/>
    </row>
    <row r="426" spans="21:22">
      <c r="U426" s="21"/>
      <c r="V426" s="21"/>
    </row>
    <row r="427" spans="21:22">
      <c r="U427" s="21"/>
      <c r="V427" s="21"/>
    </row>
    <row r="428" spans="21:22">
      <c r="U428" s="21"/>
      <c r="V428" s="21"/>
    </row>
    <row r="429" spans="21:22">
      <c r="U429" s="21"/>
      <c r="V429" s="21"/>
    </row>
    <row r="430" spans="21:22">
      <c r="U430" s="21"/>
      <c r="V430" s="21"/>
    </row>
    <row r="431" spans="21:22">
      <c r="U431" s="21"/>
      <c r="V431" s="21"/>
    </row>
    <row r="432" spans="21:22">
      <c r="U432" s="21"/>
      <c r="V432" s="21"/>
    </row>
    <row r="433" spans="21:22">
      <c r="U433" s="21"/>
      <c r="V433" s="21"/>
    </row>
    <row r="434" spans="21:22">
      <c r="U434" s="21"/>
      <c r="V434" s="21"/>
    </row>
    <row r="435" spans="21:22">
      <c r="U435" s="21"/>
      <c r="V435" s="21"/>
    </row>
    <row r="436" spans="21:22">
      <c r="U436" s="21"/>
      <c r="V436" s="21"/>
    </row>
    <row r="437" spans="21:22">
      <c r="U437" s="21"/>
      <c r="V437" s="21"/>
    </row>
    <row r="438" spans="21:22">
      <c r="U438" s="21"/>
      <c r="V438" s="21"/>
    </row>
    <row r="439" spans="21:22">
      <c r="U439" s="21"/>
      <c r="V439" s="21"/>
    </row>
    <row r="440" spans="21:22">
      <c r="U440" s="21"/>
      <c r="V440" s="21"/>
    </row>
    <row r="441" spans="21:22">
      <c r="U441" s="21"/>
      <c r="V441" s="21"/>
    </row>
    <row r="442" spans="21:22">
      <c r="U442" s="21"/>
      <c r="V442" s="21"/>
    </row>
    <row r="443" spans="21:22">
      <c r="U443" s="21"/>
      <c r="V443" s="21"/>
    </row>
    <row r="444" spans="21:22">
      <c r="U444" s="21"/>
      <c r="V444" s="21"/>
    </row>
    <row r="445" spans="21:22">
      <c r="U445" s="21"/>
      <c r="V445" s="21"/>
    </row>
    <row r="446" spans="21:22">
      <c r="U446" s="21"/>
      <c r="V446" s="21"/>
    </row>
    <row r="447" spans="21:22">
      <c r="U447" s="21"/>
      <c r="V447" s="21"/>
    </row>
    <row r="448" spans="21:22">
      <c r="U448" s="21"/>
      <c r="V448" s="21"/>
    </row>
    <row r="449" spans="21:22">
      <c r="U449" s="21"/>
      <c r="V449" s="21"/>
    </row>
    <row r="450" spans="21:22">
      <c r="U450" s="21"/>
      <c r="V450" s="21"/>
    </row>
    <row r="451" spans="21:22">
      <c r="U451" s="21"/>
      <c r="V451" s="21"/>
    </row>
    <row r="452" spans="21:22">
      <c r="U452" s="21"/>
      <c r="V452" s="21"/>
    </row>
    <row r="453" spans="21:22">
      <c r="U453" s="21"/>
      <c r="V453" s="21"/>
    </row>
    <row r="454" spans="21:22">
      <c r="U454" s="21"/>
      <c r="V454" s="21"/>
    </row>
    <row r="455" spans="21:22">
      <c r="U455" s="21"/>
      <c r="V455" s="21"/>
    </row>
    <row r="456" spans="21:22">
      <c r="U456" s="21"/>
      <c r="V456" s="21"/>
    </row>
    <row r="457" spans="21:22">
      <c r="U457" s="21"/>
      <c r="V457" s="21"/>
    </row>
    <row r="458" spans="21:22">
      <c r="U458" s="21"/>
      <c r="V458" s="21"/>
    </row>
    <row r="459" spans="21:22">
      <c r="U459" s="21"/>
      <c r="V459" s="21"/>
    </row>
    <row r="460" spans="21:22">
      <c r="U460" s="21"/>
      <c r="V460" s="21"/>
    </row>
    <row r="461" spans="21:22">
      <c r="U461" s="21"/>
      <c r="V461" s="21"/>
    </row>
    <row r="462" spans="21:22">
      <c r="U462" s="21"/>
      <c r="V462" s="21"/>
    </row>
    <row r="463" spans="21:22">
      <c r="U463" s="21"/>
      <c r="V463" s="21"/>
    </row>
    <row r="464" spans="21:22">
      <c r="U464" s="21"/>
      <c r="V464" s="21"/>
    </row>
    <row r="465" spans="21:22">
      <c r="U465" s="21"/>
      <c r="V465" s="21"/>
    </row>
    <row r="466" spans="21:22">
      <c r="U466" s="21"/>
      <c r="V466" s="21"/>
    </row>
    <row r="467" spans="21:22">
      <c r="U467" s="21"/>
      <c r="V467" s="21"/>
    </row>
    <row r="468" spans="21:22">
      <c r="U468" s="21"/>
      <c r="V468" s="21"/>
    </row>
    <row r="469" spans="21:22">
      <c r="U469" s="21"/>
      <c r="V469" s="21"/>
    </row>
    <row r="470" spans="21:22">
      <c r="U470" s="21"/>
      <c r="V470" s="21"/>
    </row>
    <row r="471" spans="21:22">
      <c r="U471" s="21"/>
      <c r="V471" s="21"/>
    </row>
    <row r="472" spans="21:22">
      <c r="U472" s="21"/>
      <c r="V472" s="21"/>
    </row>
    <row r="473" spans="21:22">
      <c r="U473" s="21"/>
      <c r="V473" s="21"/>
    </row>
    <row r="474" spans="21:22">
      <c r="U474" s="21"/>
      <c r="V474" s="21"/>
    </row>
    <row r="475" spans="21:22">
      <c r="U475" s="21"/>
      <c r="V475" s="21"/>
    </row>
    <row r="476" spans="21:22">
      <c r="U476" s="21"/>
      <c r="V476" s="21"/>
    </row>
    <row r="477" spans="21:22">
      <c r="U477" s="21"/>
      <c r="V477" s="21"/>
    </row>
    <row r="478" spans="21:22">
      <c r="U478" s="21"/>
      <c r="V478" s="21"/>
    </row>
    <row r="479" spans="21:22">
      <c r="U479" s="21"/>
      <c r="V479" s="21"/>
    </row>
    <row r="480" spans="21:22">
      <c r="U480" s="21"/>
      <c r="V480" s="21"/>
    </row>
    <row r="481" spans="21:22">
      <c r="U481" s="21"/>
      <c r="V481" s="21"/>
    </row>
    <row r="482" spans="21:22">
      <c r="U482" s="21"/>
      <c r="V482" s="21"/>
    </row>
    <row r="483" spans="21:22">
      <c r="U483" s="21"/>
      <c r="V483" s="21"/>
    </row>
    <row r="484" spans="21:22">
      <c r="U484" s="21"/>
      <c r="V484" s="21"/>
    </row>
  </sheetData>
  <autoFilter ref="A1:BY70" xr:uid="{00000000-0009-0000-0000-000001000000}"/>
  <phoneticPr fontId="26" type="noConversion"/>
  <dataValidations count="2">
    <dataValidation type="list" allowBlank="1" showInputMessage="1" showErrorMessage="1" sqref="F48:F51" xr:uid="{00000000-0002-0000-0100-000000000000}">
      <formula1>$AC$2:$AC$3</formula1>
    </dataValidation>
    <dataValidation type="list" allowBlank="1" showInputMessage="1" showErrorMessage="1" sqref="R51:T51 T49 P48:P50 P53" xr:uid="{00000000-0002-0000-0100-000001000000}">
      <formula1>$AA$2:$AA$4</formula1>
    </dataValidation>
  </dataValidations>
  <pageMargins left="0.7" right="0.7" top="0.75" bottom="0.75" header="0.3" footer="0.3"/>
  <pageSetup orientation="portrait" r:id="rId1"/>
  <ignoredErrors>
    <ignoredError sqref="L69" formula="1"/>
  </ignoredError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Listas!$C$2:$C$3</xm:f>
          </x14:formula1>
          <xm:sqref>F52:F70</xm:sqref>
        </x14:dataValidation>
        <x14:dataValidation type="list" allowBlank="1" showInputMessage="1" showErrorMessage="1" xr:uid="{00000000-0002-0000-0100-000003000000}">
          <x14:formula1>
            <xm:f>Listas!$A$2:$A$4</xm:f>
          </x14:formula1>
          <xm:sqref>P54:P70 T52:T70</xm:sqref>
        </x14:dataValidation>
        <x14:dataValidation type="list" allowBlank="1" showInputMessage="1" showErrorMessage="1" xr:uid="{00000000-0002-0000-0100-000004000000}">
          <x14:formula1>
            <xm:f>Listas!$B$2:$B$4</xm:f>
          </x14:formula1>
          <xm:sqref>J48:J70</xm:sqref>
        </x14:dataValidation>
        <x14:dataValidation type="list" allowBlank="1" showInputMessage="1" showErrorMessage="1" xr:uid="{00000000-0002-0000-0100-000005000000}">
          <x14:formula1>
            <xm:f>Listas!$D$2:$D$5</xm:f>
          </x14:formula1>
          <xm:sqref>K48:K70</xm:sqref>
        </x14:dataValidation>
        <x14:dataValidation type="list" allowBlank="1" showInputMessage="1" showErrorMessage="1" xr:uid="{00000000-0002-0000-0100-000006000000}">
          <x14:formula1>
            <xm:f>Listas!$E$2:$E$14</xm:f>
          </x14:formula1>
          <xm:sqref>G48:G71</xm:sqref>
        </x14:dataValidation>
        <x14:dataValidation type="list" allowBlank="1" showInputMessage="1" showErrorMessage="1" xr:uid="{00000000-0002-0000-0100-000007000000}">
          <x14:formula1>
            <xm:f>Listas!$F$2:$F$15</xm:f>
          </x14:formula1>
          <xm:sqref>I48:I70</xm:sqref>
        </x14:dataValidation>
        <x14:dataValidation type="list" allowBlank="1" showInputMessage="1" showErrorMessage="1" xr:uid="{00000000-0002-0000-0100-000008000000}">
          <x14:formula1>
            <xm:f>Listas!$A$6:$A$9</xm:f>
          </x14:formula1>
          <xm:sqref>P51:P52 Q48:Q70 T48 R50:T50 R52:S70 R48:S49</xm:sqref>
        </x14:dataValidation>
        <x14:dataValidation type="list" allowBlank="1" showInputMessage="1" showErrorMessage="1" xr:uid="{00000000-0002-0000-0100-000009000000}">
          <x14:formula1>
            <xm:f>Listas!$G$2:$G$3</xm:f>
          </x14:formula1>
          <xm:sqref>H48:H71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topLeftCell="C1" workbookViewId="0">
      <selection activeCell="B12" sqref="B12"/>
    </sheetView>
  </sheetViews>
  <sheetFormatPr baseColWidth="10" defaultColWidth="11.42578125" defaultRowHeight="15.75" customHeight="1"/>
  <cols>
    <col min="4" max="4" width="17" customWidth="1"/>
    <col min="5" max="5" width="48.42578125" customWidth="1"/>
    <col min="6" max="6" width="77.42578125" customWidth="1"/>
    <col min="7" max="7" width="26.7109375" customWidth="1"/>
  </cols>
  <sheetData>
    <row r="1" spans="1:7" ht="15.75" customHeight="1">
      <c r="A1" s="13" t="s">
        <v>581</v>
      </c>
      <c r="B1" s="13" t="s">
        <v>582</v>
      </c>
      <c r="C1" s="13" t="s">
        <v>583</v>
      </c>
      <c r="D1" s="13" t="s">
        <v>584</v>
      </c>
      <c r="E1" s="13" t="s">
        <v>585</v>
      </c>
      <c r="F1" s="13" t="s">
        <v>586</v>
      </c>
      <c r="G1" s="13" t="s">
        <v>587</v>
      </c>
    </row>
    <row r="2" spans="1:7" ht="15.75" customHeight="1">
      <c r="A2" s="11" t="s">
        <v>67</v>
      </c>
      <c r="B2" s="11" t="s">
        <v>68</v>
      </c>
      <c r="C2" s="11" t="s">
        <v>449</v>
      </c>
      <c r="D2" s="11" t="s">
        <v>588</v>
      </c>
      <c r="E2" s="11" t="s">
        <v>213</v>
      </c>
      <c r="F2" s="12" t="s">
        <v>12</v>
      </c>
      <c r="G2" s="11" t="s">
        <v>445</v>
      </c>
    </row>
    <row r="3" spans="1:7" ht="15.75" customHeight="1">
      <c r="A3" s="11" t="s">
        <v>71</v>
      </c>
      <c r="B3" s="11" t="s">
        <v>480</v>
      </c>
      <c r="C3" s="11" t="s">
        <v>444</v>
      </c>
      <c r="D3" s="11" t="s">
        <v>451</v>
      </c>
      <c r="E3" s="11" t="s">
        <v>463</v>
      </c>
      <c r="F3" s="12" t="s">
        <v>13</v>
      </c>
      <c r="G3" s="11" t="s">
        <v>459</v>
      </c>
    </row>
    <row r="4" spans="1:7" ht="15.75" customHeight="1">
      <c r="A4" s="11" t="s">
        <v>446</v>
      </c>
      <c r="B4" s="11" t="s">
        <v>446</v>
      </c>
      <c r="C4" s="11"/>
      <c r="D4" s="11" t="s">
        <v>455</v>
      </c>
      <c r="E4" s="11" t="s">
        <v>589</v>
      </c>
      <c r="F4" s="12" t="s">
        <v>17</v>
      </c>
      <c r="G4" s="11"/>
    </row>
    <row r="5" spans="1:7" ht="15.75" customHeight="1">
      <c r="A5" s="11"/>
      <c r="B5" s="11"/>
      <c r="C5" s="11"/>
      <c r="D5" s="11" t="s">
        <v>590</v>
      </c>
      <c r="E5" s="11" t="s">
        <v>591</v>
      </c>
      <c r="F5" s="12" t="s">
        <v>21</v>
      </c>
      <c r="G5" s="11"/>
    </row>
    <row r="6" spans="1:7" ht="15.75" customHeight="1">
      <c r="A6" s="11" t="s">
        <v>67</v>
      </c>
      <c r="B6" s="11"/>
      <c r="C6" s="11"/>
      <c r="D6" s="11" t="s">
        <v>446</v>
      </c>
      <c r="E6" s="11" t="s">
        <v>450</v>
      </c>
      <c r="F6" s="12" t="s">
        <v>14</v>
      </c>
      <c r="G6" s="11"/>
    </row>
    <row r="7" spans="1:7" ht="15.75" customHeight="1">
      <c r="A7" s="11" t="s">
        <v>71</v>
      </c>
      <c r="B7" s="11"/>
      <c r="C7" s="11"/>
      <c r="D7" s="11"/>
      <c r="E7" s="11" t="s">
        <v>458</v>
      </c>
      <c r="F7" s="12" t="s">
        <v>11</v>
      </c>
      <c r="G7" s="11"/>
    </row>
    <row r="8" spans="1:7" ht="15.75" customHeight="1">
      <c r="A8" s="11" t="s">
        <v>446</v>
      </c>
      <c r="B8" s="11"/>
      <c r="C8" s="11"/>
      <c r="D8" s="11"/>
      <c r="E8" s="11" t="s">
        <v>219</v>
      </c>
      <c r="F8" s="12" t="s">
        <v>22</v>
      </c>
      <c r="G8" s="11"/>
    </row>
    <row r="9" spans="1:7" ht="15.75" customHeight="1">
      <c r="A9" s="11" t="s">
        <v>460</v>
      </c>
      <c r="B9" s="11"/>
      <c r="C9" s="11"/>
      <c r="D9" s="11"/>
      <c r="E9" s="11" t="s">
        <v>260</v>
      </c>
      <c r="F9" s="12" t="s">
        <v>19</v>
      </c>
      <c r="G9" s="11"/>
    </row>
    <row r="10" spans="1:7" ht="15.75" customHeight="1">
      <c r="A10" s="11"/>
      <c r="B10" s="11"/>
      <c r="C10" s="11"/>
      <c r="D10" s="11"/>
      <c r="E10" s="11" t="s">
        <v>592</v>
      </c>
      <c r="F10" s="12" t="s">
        <v>18</v>
      </c>
      <c r="G10" s="11"/>
    </row>
    <row r="11" spans="1:7" ht="15.75" customHeight="1">
      <c r="A11" s="11"/>
      <c r="B11" s="11"/>
      <c r="C11" s="11"/>
      <c r="D11" s="11"/>
      <c r="E11" s="11" t="s">
        <v>593</v>
      </c>
      <c r="F11" s="12" t="s">
        <v>10</v>
      </c>
      <c r="G11" s="11"/>
    </row>
    <row r="12" spans="1:7" ht="15.75" customHeight="1">
      <c r="A12" s="11"/>
      <c r="B12" s="11"/>
      <c r="C12" s="11"/>
      <c r="D12" s="11"/>
      <c r="E12" s="11" t="s">
        <v>253</v>
      </c>
      <c r="F12" s="12" t="s">
        <v>15</v>
      </c>
      <c r="G12" s="11"/>
    </row>
    <row r="13" spans="1:7" ht="15.75" customHeight="1">
      <c r="A13" s="11"/>
      <c r="B13" s="11"/>
      <c r="C13" s="11"/>
      <c r="D13" s="11"/>
      <c r="E13" s="11" t="s">
        <v>594</v>
      </c>
      <c r="F13" s="12" t="s">
        <v>20</v>
      </c>
      <c r="G13" s="11"/>
    </row>
    <row r="14" spans="1:7" ht="15.75" customHeight="1">
      <c r="A14" s="11"/>
      <c r="B14" s="11"/>
      <c r="C14" s="11"/>
      <c r="D14" s="11"/>
      <c r="E14" s="11" t="s">
        <v>454</v>
      </c>
      <c r="F14" s="12" t="s">
        <v>23</v>
      </c>
      <c r="G14" s="11"/>
    </row>
    <row r="15" spans="1:7" ht="15.75" customHeight="1">
      <c r="A15" s="11"/>
      <c r="B15" s="11"/>
      <c r="C15" s="11"/>
      <c r="D15" s="11"/>
      <c r="E15" s="11"/>
      <c r="F15" s="12" t="s">
        <v>16</v>
      </c>
      <c r="G15"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workbookViewId="0">
      <selection activeCell="B12" sqref="B12"/>
    </sheetView>
  </sheetViews>
  <sheetFormatPr baseColWidth="10" defaultColWidth="11.42578125" defaultRowHeight="20.25" customHeight="1"/>
  <cols>
    <col min="1" max="1" width="48" style="10" customWidth="1"/>
  </cols>
  <sheetData>
    <row r="1" spans="1:5" ht="20.25" customHeight="1">
      <c r="A1" s="9" t="s">
        <v>595</v>
      </c>
      <c r="B1" s="2">
        <v>44927</v>
      </c>
    </row>
    <row r="2" spans="1:5" ht="20.25" customHeight="1">
      <c r="A2" s="9" t="s">
        <v>596</v>
      </c>
      <c r="B2" s="2">
        <v>44935</v>
      </c>
      <c r="E2" t="s">
        <v>12</v>
      </c>
    </row>
    <row r="3" spans="1:5" ht="20.25" customHeight="1">
      <c r="A3" s="9" t="s">
        <v>597</v>
      </c>
      <c r="B3" s="2">
        <v>45005</v>
      </c>
      <c r="E3" t="s">
        <v>13</v>
      </c>
    </row>
    <row r="4" spans="1:5" ht="20.25" customHeight="1">
      <c r="A4" s="9" t="s">
        <v>598</v>
      </c>
      <c r="B4" s="2">
        <v>45017</v>
      </c>
      <c r="E4" t="s">
        <v>17</v>
      </c>
    </row>
    <row r="5" spans="1:5" ht="20.25" customHeight="1">
      <c r="A5" s="9" t="s">
        <v>599</v>
      </c>
      <c r="B5" s="2">
        <v>45022</v>
      </c>
      <c r="E5" t="s">
        <v>21</v>
      </c>
    </row>
    <row r="6" spans="1:5" ht="20.25" customHeight="1">
      <c r="A6" s="9" t="s">
        <v>600</v>
      </c>
      <c r="B6" s="2">
        <v>45023</v>
      </c>
      <c r="E6" t="s">
        <v>14</v>
      </c>
    </row>
    <row r="7" spans="1:5" ht="20.25" customHeight="1">
      <c r="A7" s="9" t="s">
        <v>601</v>
      </c>
      <c r="B7" s="2">
        <v>45025</v>
      </c>
      <c r="E7" t="s">
        <v>11</v>
      </c>
    </row>
    <row r="8" spans="1:5" ht="20.25" customHeight="1">
      <c r="A8" s="9" t="s">
        <v>602</v>
      </c>
      <c r="B8" s="2">
        <v>45047</v>
      </c>
      <c r="E8" t="s">
        <v>22</v>
      </c>
    </row>
    <row r="9" spans="1:5" ht="20.25" customHeight="1">
      <c r="A9" s="9" t="s">
        <v>603</v>
      </c>
      <c r="B9" s="2">
        <v>45068</v>
      </c>
      <c r="E9" t="s">
        <v>19</v>
      </c>
    </row>
    <row r="10" spans="1:5" ht="20.25" customHeight="1">
      <c r="A10" s="9" t="s">
        <v>604</v>
      </c>
      <c r="B10" s="2">
        <v>45089</v>
      </c>
      <c r="E10" t="s">
        <v>18</v>
      </c>
    </row>
    <row r="11" spans="1:5" ht="20.25" customHeight="1">
      <c r="A11" s="9" t="s">
        <v>605</v>
      </c>
      <c r="B11" s="2">
        <v>45096</v>
      </c>
      <c r="E11" t="s">
        <v>10</v>
      </c>
    </row>
    <row r="12" spans="1:5" ht="20.25" customHeight="1">
      <c r="A12" s="9" t="s">
        <v>606</v>
      </c>
      <c r="B12" s="2">
        <v>45110</v>
      </c>
      <c r="E12" s="8" t="s">
        <v>15</v>
      </c>
    </row>
    <row r="13" spans="1:5" ht="20.25" customHeight="1">
      <c r="A13" s="9" t="s">
        <v>607</v>
      </c>
      <c r="B13" s="2">
        <v>45127</v>
      </c>
      <c r="E13" t="s">
        <v>20</v>
      </c>
    </row>
    <row r="14" spans="1:5" ht="20.25" customHeight="1">
      <c r="A14" s="9" t="s">
        <v>608</v>
      </c>
      <c r="B14" s="2">
        <v>45145</v>
      </c>
      <c r="E14" t="s">
        <v>23</v>
      </c>
    </row>
    <row r="15" spans="1:5" ht="20.25" customHeight="1">
      <c r="A15" s="9" t="s">
        <v>609</v>
      </c>
      <c r="B15" s="2">
        <v>45159</v>
      </c>
      <c r="E15" s="8" t="s">
        <v>16</v>
      </c>
    </row>
    <row r="16" spans="1:5" ht="20.25" customHeight="1">
      <c r="A16" s="9" t="s">
        <v>610</v>
      </c>
      <c r="B16" s="2">
        <v>45215</v>
      </c>
    </row>
    <row r="17" spans="1:2" ht="20.25" customHeight="1">
      <c r="A17" s="9" t="s">
        <v>611</v>
      </c>
      <c r="B17" s="2">
        <v>45236</v>
      </c>
    </row>
    <row r="18" spans="1:2" ht="20.25" customHeight="1">
      <c r="A18" s="9" t="s">
        <v>612</v>
      </c>
      <c r="B18" s="2">
        <v>45243</v>
      </c>
    </row>
    <row r="19" spans="1:2" ht="20.25" customHeight="1">
      <c r="A19" s="9" t="s">
        <v>613</v>
      </c>
      <c r="B19" s="2">
        <v>45268</v>
      </c>
    </row>
    <row r="20" spans="1:2" ht="20.25" customHeight="1">
      <c r="A20" s="9" t="s">
        <v>614</v>
      </c>
      <c r="B20" s="2">
        <v>45285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Muestra</vt:lpstr>
      <vt:lpstr>Hoja de Verificacion</vt:lpstr>
      <vt:lpstr>Listas</vt:lpstr>
      <vt:lpstr>Dias Festivos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Gerardo Santofimio Mendez</dc:creator>
  <cp:keywords/>
  <dc:description/>
  <cp:lastModifiedBy>Dolly Nayibe Ojeda Hernandez</cp:lastModifiedBy>
  <cp:revision/>
  <dcterms:created xsi:type="dcterms:W3CDTF">2018-11-19T13:28:23Z</dcterms:created>
  <dcterms:modified xsi:type="dcterms:W3CDTF">2023-07-27T21:02:07Z</dcterms:modified>
  <cp:category/>
  <cp:contentStatus/>
</cp:coreProperties>
</file>