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a.guzman.ANTCO\Documents\TRABAJO EN CASA\PMA\10. Seguimiento\Final\"/>
    </mc:Choice>
  </mc:AlternateContent>
  <bookViews>
    <workbookView xWindow="0" yWindow="0" windowWidth="28800" windowHeight="11430"/>
  </bookViews>
  <sheets>
    <sheet name="PMA" sheetId="1" r:id="rId1"/>
    <sheet name="Instructivo PMA" sheetId="4" r:id="rId2"/>
  </sheets>
  <definedNames>
    <definedName name="_xlnm._FilterDatabase" localSheetId="0" hidden="1">PMA!$A$11:$CQ$36</definedName>
    <definedName name="_xlnm.Print_Area" localSheetId="0">PMA!$A$1:$AC$38</definedName>
    <definedName name="_xlnm.Print_Titles" localSheetId="0">PMA!$9:$11</definedName>
  </definedNames>
  <calcPr calcId="18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M26" i="1" l="1"/>
  <c r="CM36" i="1" s="1"/>
  <c r="CM25" i="1"/>
  <c r="CM35" i="1" s="1"/>
  <c r="CM23" i="1"/>
  <c r="CM34" i="1" s="1"/>
  <c r="CM22" i="1"/>
  <c r="CM33" i="1" s="1"/>
  <c r="CM20" i="1"/>
  <c r="CM32" i="1" s="1"/>
  <c r="CM18" i="1"/>
  <c r="CM31" i="1" s="1"/>
  <c r="CM15" i="1"/>
  <c r="CM30" i="1" s="1"/>
  <c r="CM12" i="1"/>
  <c r="CM29" i="1" s="1"/>
  <c r="CM38" i="1" l="1"/>
  <c r="L23" i="1"/>
  <c r="CG26" i="1" l="1"/>
  <c r="CG36" i="1" s="1"/>
  <c r="CG25" i="1"/>
  <c r="CG35" i="1" s="1"/>
  <c r="CG23" i="1"/>
  <c r="CG34" i="1" s="1"/>
  <c r="CG22" i="1"/>
  <c r="CG33" i="1" s="1"/>
  <c r="CG20" i="1"/>
  <c r="CG32" i="1" s="1"/>
  <c r="CG18" i="1"/>
  <c r="CG31" i="1" s="1"/>
  <c r="CG15" i="1"/>
  <c r="CG30" i="1" s="1"/>
  <c r="CG12" i="1"/>
  <c r="CG29" i="1" s="1"/>
  <c r="CG38" i="1" l="1"/>
  <c r="BX26" i="1"/>
  <c r="BX36" i="1" s="1"/>
  <c r="BX25" i="1"/>
  <c r="BX35" i="1" s="1"/>
  <c r="BX23" i="1"/>
  <c r="BX22" i="1"/>
  <c r="BX33" i="1" s="1"/>
  <c r="BX20" i="1"/>
  <c r="BX34" i="1" l="1"/>
  <c r="BX32" i="1"/>
  <c r="BX18" i="1"/>
  <c r="BX31" i="1" s="1"/>
  <c r="BX15" i="1"/>
  <c r="BX30" i="1" s="1"/>
  <c r="BX12" i="1"/>
  <c r="BX29" i="1" s="1"/>
  <c r="BX38" i="1" l="1"/>
  <c r="BO26" i="1" l="1"/>
  <c r="BO36" i="1" s="1"/>
  <c r="BO25" i="1"/>
  <c r="BO35" i="1" s="1"/>
  <c r="BO23" i="1"/>
  <c r="BO34" i="1" s="1"/>
  <c r="BO22" i="1"/>
  <c r="BO33" i="1" s="1"/>
  <c r="BO20" i="1"/>
  <c r="BO32" i="1" s="1"/>
  <c r="BO18" i="1"/>
  <c r="BO31" i="1" s="1"/>
  <c r="BO15" i="1"/>
  <c r="BO30" i="1" s="1"/>
  <c r="BO12" i="1"/>
  <c r="BO29" i="1" s="1"/>
  <c r="BO38" i="1" l="1"/>
  <c r="BF26" i="1"/>
  <c r="BF36" i="1" s="1"/>
  <c r="BF25" i="1"/>
  <c r="BF35" i="1" s="1"/>
  <c r="BF23" i="1"/>
  <c r="BF34" i="1" s="1"/>
  <c r="BF22" i="1"/>
  <c r="BF33" i="1" s="1"/>
  <c r="BF20" i="1"/>
  <c r="BF32" i="1" s="1"/>
  <c r="BF18" i="1"/>
  <c r="BF31" i="1" s="1"/>
  <c r="BF15" i="1"/>
  <c r="BF30" i="1" s="1"/>
  <c r="BF12" i="1"/>
  <c r="BF29" i="1" s="1"/>
  <c r="R12" i="1"/>
  <c r="Q29" i="1" s="1"/>
  <c r="R15" i="1"/>
  <c r="Q30" i="1" s="1"/>
  <c r="R18" i="1"/>
  <c r="Q31" i="1" s="1"/>
  <c r="R20" i="1"/>
  <c r="Q32" i="1" s="1"/>
  <c r="R22" i="1"/>
  <c r="Q33" i="1" s="1"/>
  <c r="R23" i="1"/>
  <c r="Q34" i="1" s="1"/>
  <c r="R25" i="1"/>
  <c r="Q35" i="1" s="1"/>
  <c r="R26" i="1"/>
  <c r="Q36" i="1" s="1"/>
  <c r="AW12" i="1"/>
  <c r="AW29" i="1" s="1"/>
  <c r="AM19" i="1"/>
  <c r="AN18" i="1" s="1"/>
  <c r="AN31" i="1" s="1"/>
  <c r="AW15" i="1"/>
  <c r="AW30" i="1" s="1"/>
  <c r="AN12" i="1"/>
  <c r="AN29" i="1" s="1"/>
  <c r="AW26" i="1"/>
  <c r="AW36" i="1" s="1"/>
  <c r="AW25" i="1"/>
  <c r="AW35" i="1" s="1"/>
  <c r="AW23" i="1"/>
  <c r="AW34" i="1" s="1"/>
  <c r="AW22" i="1"/>
  <c r="AW33" i="1" s="1"/>
  <c r="AW20" i="1"/>
  <c r="AW32" i="1" s="1"/>
  <c r="AW18" i="1"/>
  <c r="AW31" i="1" s="1"/>
  <c r="AN26" i="1"/>
  <c r="AN36" i="1" s="1"/>
  <c r="AN23" i="1"/>
  <c r="AN34" i="1" s="1"/>
  <c r="AN20" i="1"/>
  <c r="AN32" i="1" s="1"/>
  <c r="AN15" i="1"/>
  <c r="AN30" i="1" s="1"/>
  <c r="AN25" i="1"/>
  <c r="AN35" i="1" s="1"/>
  <c r="AN22" i="1"/>
  <c r="AN33" i="1" s="1"/>
  <c r="AE20" i="1"/>
  <c r="AE32" i="1" s="1"/>
  <c r="AE18" i="1"/>
  <c r="AE31" i="1" s="1"/>
  <c r="AE15" i="1"/>
  <c r="AE30" i="1" s="1"/>
  <c r="AE12" i="1"/>
  <c r="AE23" i="1"/>
  <c r="AE34" i="1" s="1"/>
  <c r="AE22" i="1"/>
  <c r="AE33" i="1" s="1"/>
  <c r="AD25" i="1"/>
  <c r="AE25" i="1" s="1"/>
  <c r="AE35" i="1" s="1"/>
  <c r="AE26" i="1"/>
  <c r="AE36" i="1" s="1"/>
  <c r="AE29" i="1"/>
  <c r="L12" i="1"/>
  <c r="F29" i="1" s="1"/>
  <c r="L15" i="1"/>
  <c r="F30" i="1" s="1"/>
  <c r="L18" i="1"/>
  <c r="F31" i="1" s="1"/>
  <c r="L20" i="1"/>
  <c r="F32" i="1" s="1"/>
  <c r="L22" i="1"/>
  <c r="F33" i="1" s="1"/>
  <c r="F34" i="1"/>
  <c r="L25" i="1"/>
  <c r="F35" i="1" s="1"/>
  <c r="L26" i="1"/>
  <c r="F36" i="1" s="1"/>
  <c r="I21" i="1"/>
  <c r="I24" i="1"/>
  <c r="I23" i="1"/>
  <c r="I22" i="1"/>
  <c r="I19" i="1"/>
  <c r="I18" i="1"/>
  <c r="I13" i="1"/>
  <c r="I14" i="1"/>
  <c r="I15" i="1"/>
  <c r="I16" i="1"/>
  <c r="I17" i="1"/>
  <c r="I20" i="1"/>
  <c r="I25" i="1"/>
  <c r="I26" i="1"/>
  <c r="I27" i="1"/>
  <c r="I28" i="1"/>
  <c r="I12" i="1"/>
  <c r="AW38" i="1" l="1"/>
  <c r="BF38" i="1"/>
  <c r="K38" i="1"/>
  <c r="E38" i="1"/>
  <c r="AE38" i="1"/>
  <c r="AN38" i="1"/>
</calcChain>
</file>

<file path=xl/comments1.xml><?xml version="1.0" encoding="utf-8"?>
<comments xmlns="http://schemas.openxmlformats.org/spreadsheetml/2006/main">
  <authors>
    <author>Maria Elvira Zea</author>
    <author>HERNAN ALONSO RODRIGUEZ MORA</author>
  </authors>
  <commentList>
    <comment ref="O10" authorId="0" shapeId="0">
      <text>
        <r>
          <rPr>
            <sz val="9"/>
            <color indexed="81"/>
            <rFont val="Tahoma"/>
            <family val="2"/>
          </rPr>
          <t xml:space="preserve">Dejar las observaciones frente al cumplimiento y efectividad de las tareas implementadas. 
</t>
        </r>
      </text>
    </comment>
    <comment ref="U10" authorId="0" shapeId="0">
      <text>
        <r>
          <rPr>
            <sz val="9"/>
            <color indexed="81"/>
            <rFont val="Tahoma"/>
            <family val="2"/>
          </rPr>
          <t xml:space="preserve">Dejar las observaciones frente al cumplimiento y efectividad de las tareas implementadas. 
</t>
        </r>
      </text>
    </comment>
    <comment ref="W10" authorId="1" shapeId="0">
      <text>
        <r>
          <rPr>
            <b/>
            <sz val="9"/>
            <color indexed="81"/>
            <rFont val="Tahoma"/>
            <family val="2"/>
          </rPr>
          <t xml:space="preserve">Fecha en que se cierra completamente el hallazgo
</t>
        </r>
      </text>
    </comment>
    <comment ref="X10" authorId="1" shapeId="0">
      <text>
        <r>
          <rPr>
            <b/>
            <sz val="9"/>
            <color indexed="81"/>
            <rFont val="Tahoma"/>
            <family val="2"/>
          </rPr>
          <t>Número de radicado con el cual la entidad realiza el cierre del hallazgo</t>
        </r>
      </text>
    </comment>
    <comment ref="Z10" authorId="1" shapeId="0">
      <text>
        <r>
          <rPr>
            <b/>
            <sz val="9"/>
            <color indexed="81"/>
            <rFont val="Tahoma"/>
            <family val="2"/>
          </rPr>
          <t xml:space="preserve">Fecha en que se cierra completamente el hallazgo
</t>
        </r>
      </text>
    </comment>
    <comment ref="AA10" authorId="1" shapeId="0">
      <text>
        <r>
          <rPr>
            <b/>
            <sz val="9"/>
            <color indexed="81"/>
            <rFont val="Tahoma"/>
            <family val="2"/>
          </rPr>
          <t>Número de radicado con el cual la entidad realiza el cierre del hallazgo</t>
        </r>
      </text>
    </comment>
    <comment ref="AH10" authorId="0" shapeId="0">
      <text>
        <r>
          <rPr>
            <sz val="9"/>
            <color indexed="81"/>
            <rFont val="Tahoma"/>
            <family val="2"/>
          </rPr>
          <t xml:space="preserve">Dejar las observaciones frente al cumplimiento y efectividad de las tareas implementadas. 
</t>
        </r>
      </text>
    </comment>
    <comment ref="AJ10" authorId="1" shapeId="0">
      <text>
        <r>
          <rPr>
            <b/>
            <sz val="9"/>
            <color indexed="81"/>
            <rFont val="Tahoma"/>
            <family val="2"/>
          </rPr>
          <t xml:space="preserve">Fecha en que se cierra completamente el hallazgo
</t>
        </r>
      </text>
    </comment>
    <comment ref="AK10" authorId="1" shapeId="0">
      <text>
        <r>
          <rPr>
            <b/>
            <sz val="9"/>
            <color indexed="81"/>
            <rFont val="Tahoma"/>
            <family val="2"/>
          </rPr>
          <t>Número de radicado con el cual la entidad realiza el cierre del hallazgo</t>
        </r>
      </text>
    </comment>
    <comment ref="AQ10" authorId="0" shapeId="0">
      <text>
        <r>
          <rPr>
            <sz val="9"/>
            <color indexed="81"/>
            <rFont val="Tahoma"/>
            <family val="2"/>
          </rPr>
          <t xml:space="preserve">Dejar las observaciones frente al cumplimiento y efectividad de las tareas implementadas. 
</t>
        </r>
      </text>
    </comment>
    <comment ref="AS10" authorId="1" shapeId="0">
      <text>
        <r>
          <rPr>
            <b/>
            <sz val="9"/>
            <color indexed="81"/>
            <rFont val="Tahoma"/>
            <family val="2"/>
          </rPr>
          <t xml:space="preserve">Fecha en que se cierra completamente el hallazgo
</t>
        </r>
      </text>
    </comment>
    <comment ref="AT10" authorId="1" shapeId="0">
      <text>
        <r>
          <rPr>
            <b/>
            <sz val="9"/>
            <color indexed="81"/>
            <rFont val="Tahoma"/>
            <family val="2"/>
          </rPr>
          <t>Número de radicado con el cual la entidad realiza el cierre del hallazgo</t>
        </r>
      </text>
    </comment>
    <comment ref="AZ10" authorId="0" shapeId="0">
      <text>
        <r>
          <rPr>
            <sz val="9"/>
            <color indexed="81"/>
            <rFont val="Tahoma"/>
            <family val="2"/>
          </rPr>
          <t xml:space="preserve">Dejar las observaciones frente al cumplimiento y efectividad de las tareas implementadas. 
</t>
        </r>
      </text>
    </comment>
    <comment ref="BB10" authorId="1" shapeId="0">
      <text>
        <r>
          <rPr>
            <b/>
            <sz val="9"/>
            <color indexed="81"/>
            <rFont val="Tahoma"/>
            <family val="2"/>
          </rPr>
          <t xml:space="preserve">Fecha en que se cierra completamente el hallazgo
</t>
        </r>
      </text>
    </comment>
    <comment ref="BC10" authorId="1" shapeId="0">
      <text>
        <r>
          <rPr>
            <b/>
            <sz val="9"/>
            <color indexed="81"/>
            <rFont val="Tahoma"/>
            <family val="2"/>
          </rPr>
          <t>Número de radicado con el cual la entidad realiza el cierre del hallazgo</t>
        </r>
      </text>
    </comment>
    <comment ref="BI10" authorId="0" shapeId="0">
      <text>
        <r>
          <rPr>
            <sz val="9"/>
            <color indexed="81"/>
            <rFont val="Tahoma"/>
            <family val="2"/>
          </rPr>
          <t xml:space="preserve">Dejar las observaciones frente al cumplimiento y efectividad de las tareas implementadas. 
</t>
        </r>
      </text>
    </comment>
    <comment ref="BK10" authorId="1" shapeId="0">
      <text>
        <r>
          <rPr>
            <b/>
            <sz val="9"/>
            <color indexed="81"/>
            <rFont val="Tahoma"/>
            <family val="2"/>
          </rPr>
          <t xml:space="preserve">Fecha en que se cierra completamente el hallazgo
</t>
        </r>
      </text>
    </comment>
    <comment ref="BL10" authorId="1" shapeId="0">
      <text>
        <r>
          <rPr>
            <b/>
            <sz val="9"/>
            <color indexed="81"/>
            <rFont val="Tahoma"/>
            <family val="2"/>
          </rPr>
          <t>Número de radicado con el cual la entidad realiza el cierre del hallazgo</t>
        </r>
      </text>
    </comment>
    <comment ref="BR10" authorId="0" shapeId="0">
      <text>
        <r>
          <rPr>
            <sz val="9"/>
            <color indexed="81"/>
            <rFont val="Tahoma"/>
            <family val="2"/>
          </rPr>
          <t xml:space="preserve">Dejar las observaciones frente al cumplimiento y efectividad de las tareas implementadas. 
</t>
        </r>
      </text>
    </comment>
    <comment ref="BT10" authorId="1" shapeId="0">
      <text>
        <r>
          <rPr>
            <b/>
            <sz val="9"/>
            <color indexed="81"/>
            <rFont val="Tahoma"/>
            <family val="2"/>
          </rPr>
          <t xml:space="preserve">Fecha en que se cierra completamente el hallazgo
</t>
        </r>
      </text>
    </comment>
    <comment ref="BU10" authorId="1" shapeId="0">
      <text>
        <r>
          <rPr>
            <b/>
            <sz val="9"/>
            <color indexed="81"/>
            <rFont val="Tahoma"/>
            <family val="2"/>
          </rPr>
          <t>Número de radicado con el cual la entidad realiza el cierre del hallazgo</t>
        </r>
      </text>
    </comment>
    <comment ref="CA10" authorId="0" shapeId="0">
      <text>
        <r>
          <rPr>
            <sz val="9"/>
            <color indexed="81"/>
            <rFont val="Tahoma"/>
            <family val="2"/>
          </rPr>
          <t xml:space="preserve">Dejar las observaciones frente al cumplimiento y efectividad de las tareas implementadas. 
</t>
        </r>
      </text>
    </comment>
    <comment ref="CC10" authorId="1" shapeId="0">
      <text>
        <r>
          <rPr>
            <b/>
            <sz val="9"/>
            <color indexed="81"/>
            <rFont val="Tahoma"/>
            <family val="2"/>
          </rPr>
          <t xml:space="preserve">Fecha en que se cierra completamente el hallazgo
</t>
        </r>
      </text>
    </comment>
    <comment ref="CD10" authorId="1" shapeId="0">
      <text>
        <r>
          <rPr>
            <b/>
            <sz val="9"/>
            <color indexed="81"/>
            <rFont val="Tahoma"/>
            <family val="2"/>
          </rPr>
          <t>Número de radicado con el cual la entidad realiza el cierre del hallazgo</t>
        </r>
      </text>
    </comment>
    <comment ref="CJ10" authorId="0" shapeId="0">
      <text>
        <r>
          <rPr>
            <sz val="9"/>
            <color indexed="81"/>
            <rFont val="Tahoma"/>
            <family val="2"/>
          </rPr>
          <t xml:space="preserve">Dejar las observaciones frente al cumplimiento y efectividad de las tareas implementadas. 
</t>
        </r>
      </text>
    </comment>
    <comment ref="CP10" authorId="0" shapeId="0">
      <text>
        <r>
          <rPr>
            <sz val="9"/>
            <color indexed="81"/>
            <rFont val="Tahoma"/>
            <family val="2"/>
          </rPr>
          <t xml:space="preserve">Dejar las observaciones frente al cumplimiento y efectividad de las tareas implementadas. 
</t>
        </r>
      </text>
    </comment>
  </commentList>
</comments>
</file>

<file path=xl/sharedStrings.xml><?xml version="1.0" encoding="utf-8"?>
<sst xmlns="http://schemas.openxmlformats.org/spreadsheetml/2006/main" count="1120" uniqueCount="490">
  <si>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</si>
  <si>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</si>
  <si>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</si>
  <si>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</si>
  <si>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</si>
  <si>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</si>
  <si>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</si>
  <si>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</si>
  <si>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</si>
  <si>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Descripción  de  las Tareas</t>
  </si>
  <si>
    <t>EJECUCIÓN DE LAS  TAREAS</t>
  </si>
  <si>
    <t>PLAZO EN SEMANAS</t>
  </si>
  <si>
    <t>PORCENTAJE DE AVANCE DE LAS TAREAS</t>
  </si>
  <si>
    <t xml:space="preserve">PRODUCTOS </t>
  </si>
  <si>
    <t>AVANCE DE CUMPLIMIENTO DEL OBJETIVO</t>
  </si>
  <si>
    <t>DESCRIPCIÓN DE LOS AVANCES</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</si>
  <si>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</si>
  <si>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</si>
  <si>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</si>
  <si>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</si>
  <si>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</si>
  <si>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</si>
  <si>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</si>
  <si>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</si>
  <si>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</si>
  <si>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</si>
  <si>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</si>
  <si>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</si>
  <si>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</si>
  <si>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</si>
  <si>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</si>
  <si>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</si>
  <si>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</si>
  <si>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</si>
  <si>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</si>
  <si>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</si>
  <si>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</si>
  <si>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</si>
  <si>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</si>
  <si>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ACCION 1</t>
  </si>
  <si>
    <t xml:space="preserve">ACCION 2 </t>
  </si>
  <si>
    <t>ACCION 3</t>
  </si>
  <si>
    <t>ACCION 4</t>
  </si>
  <si>
    <t>ACCION 5</t>
  </si>
  <si>
    <t>ACCION 6</t>
  </si>
  <si>
    <t>ACCION 7</t>
  </si>
  <si>
    <t>ACCION 8</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</si>
  <si>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</si>
  <si>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</si>
  <si>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</si>
  <si>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</si>
  <si>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</si>
  <si>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</si>
  <si>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</si>
  <si>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</si>
  <si>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</si>
  <si>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</si>
  <si>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</si>
  <si>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</si>
  <si>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</si>
  <si>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</si>
  <si>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</si>
  <si>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</si>
  <si>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</si>
  <si>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</si>
  <si>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</si>
  <si>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</si>
  <si>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</si>
  <si>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</si>
  <si>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</si>
  <si>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</si>
  <si>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</si>
  <si>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</si>
  <si>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</si>
  <si>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</si>
  <si>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</si>
  <si>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</si>
  <si>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Subdirectora Administrativa y Financiera</t>
  </si>
  <si>
    <t>Consolidar y complementar las TRD y el CCD de conformidad con el Acuerdo 04 del 2013 del AGN</t>
  </si>
  <si>
    <t>Proyecto TRD Y CCD para convalidación con AGN</t>
  </si>
  <si>
    <t>Proyecto PGD</t>
  </si>
  <si>
    <t>Implementar un formato de seguimiento a los lineamientos dados en Gestión Documental</t>
  </si>
  <si>
    <t>Formato Implementado</t>
  </si>
  <si>
    <t>Proyecto SIC</t>
  </si>
  <si>
    <t>Acta de Comité de Desarrollo Administrativo mediante la cual se aprueba el proyecto de SIC</t>
  </si>
  <si>
    <t>TRD y CCD convalidadas por el AGN</t>
  </si>
  <si>
    <t>Gestionar ante el AGN la convalidación las TRD y CCD.</t>
  </si>
  <si>
    <t>Elaborar, aprobar y gestionar la convalidación de las TRD y CCD de la Agencia Nacional de Tierras.</t>
  </si>
  <si>
    <t xml:space="preserve">Formular, aprobar y publicar el Programa de Gestión Documental (PGD), a corto, mediano y largo plazo, como parte del Plan Estratégico Institucional y del Plan de Acción Anual. </t>
  </si>
  <si>
    <t>Programa de Gestión Documental (GGD) aprobado  por el Comité de Desarrollo Administrativo mediante acta.</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</si>
  <si>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</si>
  <si>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Capacitar y actualizar a los funcionarios de la agencia, en alcance y desarrollo del PGD.</t>
  </si>
  <si>
    <t>Informe de Seguimiento Trimestral</t>
  </si>
  <si>
    <t>Garantizar la conservación documental y  transparencia en la administración de los expedientes de Historias Laborales al interior de la ANT.</t>
  </si>
  <si>
    <t>Formular el Plan de conservación documental y de preservación digital a largo plazo, con la estructura mínima requerida, articulados a la política de gestión documental.</t>
  </si>
  <si>
    <t>Aprobar y adoptar el Sistema Integrado de Conservación, garantizando el adecuado desarrollo de sus dos componentes (Plan de conservación documental y de preservación digital a largo plazo).</t>
  </si>
  <si>
    <t>Verificar y evaluar el adecuado cumplimiento de lo establecido en el Sistema Integrado de Conservación.</t>
  </si>
  <si>
    <t>Implementar el Sistema Integrado de Conservación, que permita garantizar al interior de la Agencia la conservación y preservación de toda la documentación,desde el momento de la producción, durante su período de vigencia, hasta su disposición final, de acuerdo con la valoración documental.</t>
  </si>
  <si>
    <t>Tablas de Retención Documental (TRD) y CDD aprobadas  por el Comité de Desarrollo Administrativo mediante acta.</t>
  </si>
  <si>
    <t>Presentar para aprobación del Comité de Desarrollo Adminsitrativo las TRD y el CCD.</t>
  </si>
  <si>
    <t xml:space="preserve">Gloria Elvira Ortiz </t>
  </si>
  <si>
    <t>OBJETIVOS</t>
  </si>
  <si>
    <t>Formular el Proyecto de Programa de Gestión Documental (PGD).</t>
  </si>
  <si>
    <t>Presentar para aprobación del Comité de Desarrollo Adminsitrativo el proyecto de Programa de Gestión Documental (PGD).</t>
  </si>
  <si>
    <t>Programa del Programa de Gestión Documental (GGD) socializado.</t>
  </si>
  <si>
    <t>Realizar seguimiento al control adecuado de los documentos (Inventario Documental), en las dependencia de la ANT.</t>
  </si>
  <si>
    <t>Informes de monitoreo trimestral</t>
  </si>
  <si>
    <t>Incluir en el Plan Anual de Capacitación 2018 temáticas asociadas con gestión documental</t>
  </si>
  <si>
    <t>Capacitaciones realizadas</t>
  </si>
  <si>
    <t>Plan Anual de capacitación aprobado, con temáticas de gestión documental incluidas</t>
  </si>
  <si>
    <t>Implementar en la Agencia los expedientes de archivo electrónico de acuerdo con la normatividad vigente.</t>
  </si>
  <si>
    <t>Cronograma de actividades ejecutado al 100%</t>
  </si>
  <si>
    <t>Realizar seguimiento trimestral a la implementación de los lineamientos dados para la organización de los archivos de gestión en la ANT</t>
  </si>
  <si>
    <t>Monitorer los archivos de gestión de la ANT, a fin de identificar el cumplimiento de los lineamientos establecidos para la organización de los mismos</t>
  </si>
  <si>
    <t xml:space="preserve">Realizar seguimiento trimestral a la adecuada conservación y control de expedientes de historias labores. </t>
  </si>
  <si>
    <t>Ejecutar el 100% de las capacitaciones programadas en el Plan Anual de Capacitación</t>
  </si>
  <si>
    <t>Formato FUID con descriptores validados</t>
  </si>
  <si>
    <t>Realizar la validación de los descriptores del Formato FUID a través de mesas de trabajo</t>
  </si>
  <si>
    <t>Publicar y socializar el Programa de Gestión Documental (PGD).</t>
  </si>
  <si>
    <t>Elaborar un cronograma de actividaes que conlleven a la implentación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</si>
  <si>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20 de septiembre de 2017 Acta No. 5 del Comité de Desarrollo Administrativo - Sesión Virtual</t>
  </si>
  <si>
    <t>Acta Comité</t>
  </si>
  <si>
    <t>Se formula el Programa de Gestión Documental PGD de la Agencia Nacional de Tierras.</t>
  </si>
  <si>
    <t>Mediante Comité de Desarrollo Administrativo desarrollado el 20 de diciembre de 2017, se aprueba el Programa de Gestión Documental PGD.</t>
  </si>
  <si>
    <t>Se realizará mesa de trabajo con corte al último trimestre del 2017 en el mes de enero de 2018, con el fin de validar los descriptores del FUID (Formato único de inventario documental).</t>
  </si>
  <si>
    <t>Se realizará mesa de trabajo con corte al último trimestre del 2017 en el mes de enero de 2018, para validar la información suministrada mediante el diligenciamiento del FUID.</t>
  </si>
  <si>
    <t>Se realizará mesa de trabajo con corte al último trimestre del 2017 en el mes de enero de 2018, con el objeto de realizar el debido seguimiento a la implementación de los lineamientos archivísticos.</t>
  </si>
  <si>
    <t>Se realizará mesa de trabajo con corte al último trimestre del 2017 en el mes de enero de 2018, para verificar que en la Ant se lleve una adecuada conservación y control de los expedientes de historias laborales.</t>
  </si>
  <si>
    <t>Radicación No: 20176201019662; entrega de TRD y CCD</t>
  </si>
  <si>
    <t>Radicación No: 20176200858672; entrega de PGD</t>
  </si>
  <si>
    <t>Miguel Samper Strouss</t>
  </si>
  <si>
    <t>Mediante Comité de Desarrollo Administrativo desarrollado el 20 de diciembre de 2017, se aprobaron las TRD y CCD de la ANT.</t>
  </si>
  <si>
    <t>La tarea se encuentra dentro de los términos para su ejecución.</t>
  </si>
  <si>
    <t>De conformidad con el Acuerdo 04 del 2013 del AGN, se consolida y completan las 29 Tablas de Retención Documental-TRD junto con el Cuadro de Clasificación Documental-CCD.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</si>
  <si>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</si>
  <si>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Se evidenció el documento Programa de Gestión Documental.</t>
  </si>
  <si>
    <t xml:space="preserve">Las Tablas de Retención Documental-TRD de la entidad y el Cuadro de Clasificacón Documental-CCD, fueron aprobados el 20/12/2017 en el Comité de Desarrollo Administrativo Institucional. </t>
  </si>
  <si>
    <t xml:space="preserve">Se evidenció que el Programa de Gestión Documental fue aprobado el 20/12/2017 en el Comité de Desarrollo Administrativo Institucional. </t>
  </si>
  <si>
    <t>Se evidenció la creación del Formato Único de Inventario Documental-FUID.  De acuerdo con información suministrada por parte de personal del proceso, en mesa de trabajo programada para enero de 2018, se realizará la validación de los descriptores.</t>
  </si>
  <si>
    <t>Se evidenció la creación del Formato Único de Inventario Documental-FUID.  De acuerdo con información suministrada por parte de personal del proceso, los monitoreos serán realizados una vez sean validados los descriptores del FUID.</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</si>
  <si>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</si>
  <si>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</si>
  <si>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</si>
  <si>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900,948,953-8</t>
  </si>
  <si>
    <t>Agencia Nacional de Tierras-ANT</t>
  </si>
  <si>
    <t>Avances reportado por responsable de ejecución</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</si>
  <si>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</si>
  <si>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</si>
  <si>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</si>
  <si>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</si>
  <si>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</si>
  <si>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radicado de Orfeo 20186200027051 el 13 de febrero se remite al AGN las TRD para iniciar el proceso de Convalidación </t>
  </si>
  <si>
    <t>Oficio 20186200027051</t>
  </si>
  <si>
    <t>PGD Aprobado</t>
  </si>
  <si>
    <t>Se evidenció documento de Programa de Gestión Documental para la Agencia Nacional de Tierras, con fecha del 18/12/2017 versión 1.
Por lo anterior, se verificó un cumplimiento del 100% de la tarea establecida.</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</si>
  <si>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</si>
  <si>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</si>
  <si>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</si>
  <si>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</si>
  <si>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</si>
  <si>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</si>
  <si>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 xml:space="preserve">Se han realizado mesas de trabajo de seguimiento desde el 2017. Resultado de las mismas se adjuntan los dos informes de seguimiento. </t>
  </si>
  <si>
    <t>Informes de seguimiento Diciembre 2017 y Marzo de 2018</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</si>
  <si>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</si>
  <si>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</si>
  <si>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</si>
  <si>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De acuerdo a la información suministrada por la Dependencia, aún no se ha considerado la elaboración del cronograma de actividades</t>
  </si>
  <si>
    <t>Se crea formato único de inventario documental FUID, con el fin de realizar el seguimiento a los lineamientos archivísticos establecidos por la ANT. 
Actualmente se encuentra pendiente de codificación</t>
  </si>
  <si>
    <t xml:space="preserve">Se adelantaron mesas de trabajo con las diferentes áreas. </t>
  </si>
  <si>
    <t>Matriz de Seguimiento 2017 y primer trimestre 2018</t>
  </si>
  <si>
    <t>Se observó matriz de levantamiento de información diligenciada.
La tarea se encuentra dentro de los términos para su ejecución.</t>
  </si>
  <si>
    <t>Matriz de Seguimiento 2017 y primer trimestre 2019</t>
  </si>
  <si>
    <t>Se elaboró la ficha de requerimientos técnicos mínimos para solicitar cotizaciones. Se encuentra en Estudios del Sector</t>
  </si>
  <si>
    <t xml:space="preserve">Ficha de Requerimientos </t>
  </si>
  <si>
    <t xml:space="preserve">Aún no se presenta avance </t>
  </si>
  <si>
    <r>
      <t>A la luz de la "</t>
    </r>
    <r>
      <rPr>
        <i/>
        <sz val="11"/>
        <rFont val="Arial Narrow"/>
        <family val="2"/>
      </rPr>
      <t>Guía de documento electrónico</t>
    </r>
    <r>
      <rPr>
        <sz val="11"/>
        <rFont val="Arial Narrow"/>
        <family val="2"/>
      </rPr>
      <t>" del AGN , se esta revisando el sistema Orfeo para identificar que requiere mejora y así proponer el cronograma correspondiente</t>
    </r>
  </si>
  <si>
    <t>Se evidenció la forma ADMBS-F-015 Formato Único de Inventario Documental - FUID, matriz de levantamiento de información 2017.
Por lo anterior, se verificó un cumplimiento del 100% de la tarea establecida.</t>
  </si>
  <si>
    <t xml:space="preserve">Se observó la disponibilidad en la intranet institucional  de la forma "ADMBS-F-015 Inventario Documental". Ver enlace: http://intranet.agenciadetierras.gov.co/index.php/administracion-de-bienes-y-servicios/ </t>
  </si>
  <si>
    <t>Se evidenció memorando N° 20186200027051 enviado el 29/01/2018 al Grupo de Evaluación Documental y Transferencia del Archivo general de la Nación (AGN), mediante el cual se presenta para su convalidación las TRD aprobadas por la Agencia Nacional de Tierras ANT</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</si>
  <si>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Narrow"/>
        <family val="2"/>
      </rPr>
      <t xml:space="preserve">
La tarea se encuentra dentro de los tiempos de ejecución.</t>
    </r>
  </si>
  <si>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</si>
  <si>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r>
      <rPr>
        <b/>
        <sz val="11"/>
        <rFont val="Arial Narrow"/>
        <family val="2"/>
      </rPr>
      <t>Hallazgo 1. Instrumentos Archivisticos.
1.1. T</t>
    </r>
    <r>
      <rPr>
        <sz val="11"/>
        <rFont val="Arial Narrow"/>
        <family val="2"/>
      </rPr>
      <t>abla de Retención Documental (TRD) y cuadros de clasificación documental (CCD) 
La Entidad no cuenta con las TRD convalidadas, ni con los CCD conforme a la producción documental de las dependencias y las ultimas reestructuraciones de la misma, por tanto presuntamente incumple lo establecido el acuerdo 04 de 2013</t>
    </r>
  </si>
  <si>
    <r>
      <rPr>
        <b/>
        <sz val="11"/>
        <rFont val="Arial Narrow"/>
        <family val="2"/>
      </rPr>
      <t xml:space="preserve">Hallazgo 1. Instrumentos Archivisticos. 1.2 </t>
    </r>
    <r>
      <rPr>
        <sz val="11"/>
        <rFont val="Arial Narrow"/>
        <family val="2"/>
      </rPr>
      <t>Programa de Gestión Documental (PGD)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</si>
  <si>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r>
      <rPr>
        <b/>
        <sz val="11"/>
        <rFont val="Arial Narrow"/>
        <family val="2"/>
      </rPr>
      <t>Hallazgo 1. Instrumentos Archivisticos</t>
    </r>
    <r>
      <rPr>
        <sz val="11"/>
        <rFont val="Arial Narrow"/>
        <family val="2"/>
      </rPr>
      <t>. 1.3. Inventario Documental (FUID)
La ANT no cuenta con inventarios documentales implementados para la totalidad de la documentación en gestión; en consecuencia presuntamente se encuentra incumpliendo lo regalmentado en el articulo 26 de a Ley 594 de 2000 y el articulo 7 de acuerdo 042 de 2002.</t>
    </r>
  </si>
  <si>
    <r>
      <rPr>
        <b/>
        <sz val="11"/>
        <rFont val="Arial Narrow"/>
        <family val="2"/>
      </rPr>
      <t>Hallazgo 2. Capacitación del Personal de Archivo</t>
    </r>
    <r>
      <rPr>
        <sz val="11"/>
        <rFont val="Arial Narrow"/>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</si>
  <si>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r>
      <rPr>
        <b/>
        <sz val="11"/>
        <rFont val="Arial Narrow"/>
        <family val="2"/>
      </rPr>
      <t>Hallazgo 3. Unidad de Correspondencia</t>
    </r>
    <r>
      <rPr>
        <sz val="11"/>
        <rFont val="Arial Narrow"/>
        <family val="2"/>
      </rPr>
      <t xml:space="preserve">
La entidad presuntamente incumple con lo establecidp en los articulos No. 7 y No 9 del acuerdo 003 de 2015 en torno a la conformación de expedientes electrónicos y en cuanto a elementos del expedientes electrónico de archivo. </t>
    </r>
  </si>
  <si>
    <r>
      <rPr>
        <b/>
        <sz val="11"/>
        <rFont val="Arial Narrow"/>
        <family val="2"/>
      </rPr>
      <t>Hallazgo 4. Conformación de los Archivos Públicos.</t>
    </r>
    <r>
      <rPr>
        <sz val="11"/>
        <rFont val="Arial Narrow"/>
        <family val="2"/>
      </rPr>
      <t xml:space="preserve">
4.1. Organización de los Archivos de Gestión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</si>
  <si>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t>En atención a que las TRD  del a ANT se enuentran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</si>
  <si>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 xml:space="preserve">Revisada la página web de la ANT, link http://www.agenciadetierras.gov.co/transparencia-y-acceso-a-la-informacion-publica/instrumentos-de-gestion-de-informacion-publica/programa-de-gestion-documental/, se evidenció el documetno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</si>
  <si>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</si>
  <si>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sistencia a las sesiones.</t>
  </si>
  <si>
    <t>No se reportaron avances sobre las tareas propuestas.</t>
  </si>
  <si>
    <t xml:space="preserve">Para el cumplimiento efectivo de este hallazgo, es necesario que la entidad reporte el proceso de intervención de los expedientes de Historias laborales. Los soportes a remitir sobre los cuales el AGN prodra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</si>
  <si>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Narrow"/>
        <family val="2"/>
      </rPr>
      <t>Plan de Conservación Documental,</t>
    </r>
    <r>
      <rPr>
        <sz val="11"/>
        <color indexed="8"/>
        <rFont val="Arial Narrow"/>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Narrow"/>
        <family val="2"/>
      </rPr>
      <t>Plan de Preservación digital a largo plazo</t>
    </r>
    <r>
      <rPr>
        <sz val="11"/>
        <color indexed="8"/>
        <rFont val="Arial Narrow"/>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</si>
  <si>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AVANCES REPORTADOS CON CORTE A 28/03/2018</t>
  </si>
  <si>
    <t>AVANCES REPORTADOS CON CORTE A 29/12/2017</t>
  </si>
  <si>
    <t>CCD, TRD y acta de comité de aprobación</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</si>
  <si>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</si>
  <si>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 xml:space="preserve">
Concepto  de aprobación del PGD por el Comité de Desarrollo Administrativo
Acto administrativo de adopción artículo 2.8.5.2 del decreto 1080
</t>
  </si>
  <si>
    <t>PGD 
http://www.agenciadetierras.gov.co/wp-content/uploads/2018/01/PGD.pdf</t>
  </si>
  <si>
    <t xml:space="preserve">PGD 
http://www.agenciadetierras.gov.co/wp-content/uploads/2018/01/PGD.pdf
</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</si>
  <si>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</si>
  <si>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</si>
  <si>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 xml:space="preserve">Se ha adelantado la implementación del Plan de capacitaciones </t>
  </si>
  <si>
    <t xml:space="preserve">29 Registros de asistencia a capacitaciones realizadas </t>
  </si>
  <si>
    <t>De acuerdo a la información suministrada por la Dependencia, aún no cuenta con avance en la ejecución para reportar</t>
  </si>
  <si>
    <t>No se cuenta con avance para reportar</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</si>
  <si>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prestamo de documentos del archivo.
</t>
  </si>
  <si>
    <t xml:space="preserve">Formato Único de Inventario Documental-FUID
Inventario documental de Contratos y Talento Humano
Borrador procedimiento de Administración de correspondencia 
Borrador  procedimiento de prestamo de documentos del archivo
Hojas de control 
Registro fotográfico 
</t>
  </si>
  <si>
    <t xml:space="preserve">Actualmente la entidad se encuentra adelantando el proceso contractual para la contratación de la elaboración del Sistema Intengrado de Conservación SIC. Evidencia de lo anterior se adjunta el Diagnóstico Integral de Archivos y el Análisis del Sector del proceso referenciado.                   </t>
  </si>
  <si>
    <t>Análisis del Sector -Gestión precontractual
Informe de diagnóstico integral del arhivos  de la ANT</t>
  </si>
  <si>
    <t>AVANCES REPORTADOS 27 JUNIO 2018</t>
  </si>
  <si>
    <t>Radicación No: 20176200858672; entrega de PGD. http://www.agenciadetierras.gov.co/wp-content/uploads/2018/01/PGD.pdf</t>
  </si>
  <si>
    <t>Acta Comité. Concepto de aprobación del PGD por el Comité de Desarrollo Administrativo. Acto administrativo de adepción asticulo 2952 del decreto 1080.</t>
  </si>
  <si>
    <t>INTI-F-009 (listado de asistencia) http://www.agenciadetierras.gov.co/wp-content/uploads/2018/01/PGD.pdf</t>
  </si>
  <si>
    <t>Listado de asistencia capacitación FUID, Conformación y gestión expediente; y Organización física de archivos de gestión</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</si>
  <si>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</si>
  <si>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</si>
  <si>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Forma ADMBS - F - 015</t>
  </si>
  <si>
    <t xml:space="preserve">Matriz de seguimiento 2017 e informe primer trimestre (INFORME TRIMESTRAL ENERO, MARZO) . </t>
  </si>
  <si>
    <t xml:space="preserve">Se realizó mesa de trabajo con corte al último trimestre del 2017 en el mes de enero de 2018, con el objeto de realizar el debido seguimiento a la implementación de los lineamientos archivísticos. Se elaboró y diligenció la matriz para seguimientoen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</si>
  <si>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</si>
  <si>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</si>
  <si>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</si>
  <si>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trtaado los siguietnes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</si>
  <si>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</si>
  <si>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Se crea formato único de inventario documental FUID, con el fin de realizar el seguimiento a los lineamientos archivísticos establecidos por la ANT. 
</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</si>
  <si>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</si>
  <si>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Adenda N° 1 del proceso de selección N° CMA-001-2018, en el cual constan los motivos de la modificación al cronograma de selección.</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</si>
  <si>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</si>
  <si>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</si>
  <si>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</si>
  <si>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</si>
  <si>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r>
      <t>De acuerdo a los avances reportados al AGN con corte al 28/03/2018, la Entidad ejecutó oportunamente las tareas  formuladas en la acción No. 1 "</t>
    </r>
    <r>
      <rPr>
        <i/>
        <sz val="11"/>
        <color theme="1"/>
        <rFont val="Arial Narrow"/>
        <family val="2"/>
      </rPr>
      <t>Elaborar, aprobar y gestionar la convalidación de las TRD y CCD de la Agencia Nacional de Tierras</t>
    </r>
    <r>
      <rPr>
        <sz val="11"/>
        <color theme="1"/>
        <rFont val="Arial Narrow"/>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</si>
  <si>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r>
      <t>De acuerdo a los avances reportados al AGN con corte al 28/03/2018, la Entidad ejecutó al 100% las tareas programadas en la acción No. 2 "</t>
    </r>
    <r>
      <rPr>
        <i/>
        <sz val="11"/>
        <color theme="1"/>
        <rFont val="Arial Narrow"/>
        <family val="2"/>
      </rPr>
      <t>Formular, aprobar y publicar el Programa de Gestión Documental (PGD), a corto, mediano y largo plazo, como parte del Plan Estratégico Institucional y del Plan de Acción Anual.</t>
    </r>
    <r>
      <rPr>
        <sz val="11"/>
        <color theme="1"/>
        <rFont val="Arial Narrow"/>
        <family val="2"/>
      </rPr>
      <t xml:space="preserve"> ", lo anterior,   en respuesta al hallazgo 1 "Instrumentos Archivísticos".  
Por otra parte, el pasado 10/05/2018 fueron remitidos al AGN los siguientes soportes de cumplimiento:
</t>
    </r>
    <r>
      <rPr>
        <b/>
        <sz val="11"/>
        <color theme="1"/>
        <rFont val="Arial Narrow"/>
        <family val="2"/>
      </rPr>
      <t>1.</t>
    </r>
    <r>
      <rPr>
        <sz val="11"/>
        <color theme="1"/>
        <rFont val="Arial Narrow"/>
        <family val="2"/>
      </rPr>
      <t xml:space="preserve"> Acta # 7 del Comité Institucional de Desarrollo Administrativo del 20 de diciembre de 2017, en el que se presenta y aprueba  el Programa de Gestión Documental.
</t>
    </r>
    <r>
      <rPr>
        <b/>
        <sz val="11"/>
        <color theme="1"/>
        <rFont val="Arial Narrow"/>
        <family val="2"/>
      </rPr>
      <t>2.</t>
    </r>
    <r>
      <rPr>
        <sz val="11"/>
        <color theme="1"/>
        <rFont val="Arial Narrow"/>
        <family val="2"/>
      </rPr>
      <t xml:space="preserve"> Resolución No 190 del 12/02/2018 por la cual se adoptan los instrumentos archivísticos para la Gestión documental de la Agencia Nacional de Tierras.
</t>
    </r>
  </si>
  <si>
    <t>INTI-F-009 Lista Asistencia 07032018-FUID</t>
  </si>
  <si>
    <r>
      <t>De acuerdo a los avances reportados al AGN con corte al 28/03/2018,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</si>
  <si>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OBSERVACIONES REMITIDAS POR AGN EL 24/07/2018</t>
  </si>
  <si>
    <t>% DE AVANCE DE LAS TAREAS</t>
  </si>
  <si>
    <t>Revisados los documentos aportados solicitados por el AGN, el hallazgo se da por Superado.</t>
  </si>
  <si>
    <t xml:space="preserve">Si bien las TRD se encuentran en revisión por parte del AGN, es de precisar que si el concpeto técnico determina que las TRD no reunen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</si>
  <si>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 xml:space="preserve">Los soportes remitidos, evidencian avances enl cumplimiento sobre lo planeado.  Se invita a la entidad a continuar con la ejecución de las actividades programadas en el Plan Anual de capacitación y continuar con el envio de soportes de la gestión durante la presente anualidad. </t>
  </si>
  <si>
    <t>Si bien se aportaron evidencias  tales como: Inventarios  FUID de Historias laborales y  Registros fotográficos, se reitera el envio de evidencias del diligenciamiento de la  hoja de control de expedientes de Historia Laboral.    Se invita a la entidad a continuar con el proceso de organización  y  continuar con el envió de soportes de la gestión durante la presente anualidad.</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</si>
  <si>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</si>
  <si>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</si>
  <si>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t>PDF Informe #2 
Carpeta comprimida  (FUID diligenciado algunas dependencias y resultados individuales de encuesta).</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</si>
  <si>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</si>
  <si>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PDF Informe #2 
Carpeta comprimida  (FUID diligenciado algunas dependencias y resultados individuales de encuesta)
Lista de Asistencia- Visita a las dependencias para el levantamiento de Información.</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</si>
  <si>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Dignóstico en Conservación Documental y Perservación Digital elaborado por el contratista, insumo para la formulación del Plan de Conervación. El contratista entregará el borrador del Plan en el mes de Octubre. </t>
  </si>
  <si>
    <t>Borrador Diagnóstico</t>
  </si>
  <si>
    <t xml:space="preserve">La implementación del expediente elecrónico está comtemplada en 3 vigencias (2018 - 2020) y xx fases. Por lo anterior, se adjunta el cronograma detallado de las actividades a desarrollar en la presente vigencia. </t>
  </si>
  <si>
    <t>Cronograma</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</si>
  <si>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envio de evidecias de organización de series documentales misionales. 
</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</si>
  <si>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</si>
  <si>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</si>
  <si>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Narrow"/>
        <family val="2"/>
      </rPr>
      <t>para la elaboración del Informe que corresponderá al periodo de Julio a septiembre, se encuentra en recopilación de información en las Dependencias y el informe será elaborado durante la primera semana de Octubre</t>
    </r>
    <r>
      <rPr>
        <sz val="11"/>
        <rFont val="Arial Narrow"/>
        <family val="2"/>
      </rPr>
      <t>”. Atendiendo lo anterior, se recomienda el envío del informe trimestral con corte al mes de septiembre una vez sea aprobado, toda vez, que la actividad estaba programada para cierre el 21/09/2018.</t>
    </r>
  </si>
  <si>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Narrow"/>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Narrow"/>
        <family val="2"/>
      </rPr>
      <t>".
Respecto al seguimiento a la adecuada conservación y control de los expedientes de historias la laborales, el informe en mención señala que "</t>
    </r>
    <r>
      <rPr>
        <i/>
        <sz val="11"/>
        <color theme="1"/>
        <rFont val="Arial Narrow"/>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Narrow"/>
        <family val="2"/>
      </rPr>
      <t>".
Se recomienda agilizar el diligenciamiento de las hojas de control de las 97 historias laborales.</t>
    </r>
  </si>
  <si>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</si>
  <si>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</si>
  <si>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</si>
  <si>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Mediante memorando N°2-2018-08698 el Archivo General de la nación da por superado este hallazgo.</t>
  </si>
  <si>
    <t xml:space="preserve">La Subdirección Adminsitrativa desde el Equipo de Gestión Documental, adelanta mesas de seguimiento a la implementación de los formatos FUID y otros instrumentos archivísticos. De la mencionada gestión, se emiten informes trimestrales. </t>
  </si>
  <si>
    <t>Informe segundo trimestre de levantamiento de información - FUID diligenciados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</si>
  <si>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</si>
  <si>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</si>
  <si>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</si>
  <si>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</si>
  <si>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recomienda agilizar  las acciones que conlleven a la aprobación y adopción del Sistema Integrado de Conservación, toda vez, que la actividad esta programada para cierre el 30/11/2018.</t>
  </si>
  <si>
    <t>Se recomienda agilizar  las acciones que conlleven al cumplimiento oportuno de la verificación y evaluación  del Sistema Integrado de Conservación, toda vez, que la actividad esta programada para cierre el 30/12/2018.</t>
  </si>
  <si>
    <t>OBSERVACIONES REMITIDAS POR AGN EL 11/10/2018</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</si>
  <si>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</si>
  <si>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</si>
  <si>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</si>
  <si>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</si>
  <si>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AVANCES REPORTADOS CON CORTE 27/12/2018</t>
  </si>
  <si>
    <t>AVANCES REPORTADOS 27/09/2018</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</si>
  <si>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</si>
  <si>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Se realizan capacitaciones en gestión documental durante el II semestre</t>
  </si>
  <si>
    <t xml:space="preserve">Adjunto se encuentran listas de asistencia y evaluaciones de las capacitaciones. </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</si>
  <si>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</si>
  <si>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Formato de Seguimiento por dependencia (Trimestrales)</t>
  </si>
  <si>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</si>
  <si>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</si>
  <si>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</si>
  <si>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</si>
  <si>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t>El contratista presenta el Sistema Integrado de Conservación y sus componentes: Plan en Conservación y Plan de Preservación Digital a Largo Plazo. Además el Diagnóstico Integral.</t>
  </si>
  <si>
    <t>Se anexa el Sistema Integrado de Conservación</t>
  </si>
  <si>
    <t xml:space="preserve">Se adjunta acta de comité y la lista de asistencia al mismo. </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</si>
  <si>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</si>
  <si>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implentación para el 31 de marzo y los informes de seguimiento trimestral se presenten a parftir de esta fecha teniendo como total 1 informe de implementación y 3 de  seguimiento.</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</si>
  <si>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</si>
  <si>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Mediante memorando N°2-2018-08698 el Archivo General de la Nación da por superado este hallazgo.</t>
  </si>
  <si>
    <t xml:space="preserve">Con corte al 27/12/2017 se evidenció las Tablas de Retención Documental-TRD de la entidad y el Cuadro de Clasificación Documental-CCD, las cuales fueron aprobadas el 20/12/2017 en el Comité de Desarrollo Administrativo Institucional.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</si>
  <si>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</si>
  <si>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</si>
  <si>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</si>
  <si>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</si>
  <si>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</si>
  <si>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Narrow"/>
        <family val="2"/>
      </rPr>
      <t xml:space="preserve">1. </t>
    </r>
    <r>
      <rPr>
        <sz val="11"/>
        <color theme="1"/>
        <rFont val="Arial Narrow"/>
        <family val="2"/>
      </rPr>
      <t>"</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Narrow"/>
        <family val="2"/>
      </rPr>
      <t xml:space="preserve">".
</t>
    </r>
    <r>
      <rPr>
        <b/>
        <sz val="11"/>
        <color theme="1"/>
        <rFont val="Arial Narrow"/>
        <family val="2"/>
      </rPr>
      <t>2.</t>
    </r>
    <r>
      <rPr>
        <sz val="11"/>
        <color theme="1"/>
        <rFont val="Arial Narrow"/>
        <family val="2"/>
      </rPr>
      <t xml:space="preserve"> "</t>
    </r>
    <r>
      <rPr>
        <i/>
        <sz val="11"/>
        <color theme="1"/>
        <rFont val="Arial Narrow"/>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t>
    </r>
    <r>
      <rPr>
        <b/>
        <sz val="11"/>
        <color theme="1"/>
        <rFont val="Arial Narrow"/>
        <family val="2"/>
      </rPr>
      <t>3.</t>
    </r>
    <r>
      <rPr>
        <sz val="11"/>
        <color theme="1"/>
        <rFont val="Arial Narrow"/>
        <family val="2"/>
      </rPr>
      <t xml:space="preserve"> "</t>
    </r>
    <r>
      <rPr>
        <i/>
        <sz val="11"/>
        <color theme="1"/>
        <rFont val="Arial Narrow"/>
        <family val="2"/>
      </rPr>
      <t>Los instrumentos de descripción permiten la ubicación y recuperación de la información</t>
    </r>
    <r>
      <rPr>
        <sz val="11"/>
        <color theme="1"/>
        <rFont val="Arial Narrow"/>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</si>
  <si>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r>
      <t>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</si>
  <si>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</si>
  <si>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</si>
  <si>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AVANCES REPORTADOS CON CORTE 27/03/2019</t>
  </si>
  <si>
    <t>OBSERVACIONES REMITIDAS POR AGN EL 08/02/2019</t>
  </si>
  <si>
    <t>Al 15 de marzo la agencia Nacional de Tierras sigue a la espera del pronunciamiento que el AGN haga en relación al proceso de Convalidación de sus respectivas Tablas de Retención</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</si>
  <si>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Narrow"/>
        <family val="2"/>
      </rPr>
      <t>ejecutar en el plazo definido (14 diciembre) para radicar los ajustes solicitados ante el AGN</t>
    </r>
    <r>
      <rPr>
        <sz val="11"/>
        <color theme="1"/>
        <rFont val="Arial Narrow"/>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Narrow"/>
        <family val="2"/>
      </rPr>
      <t>Gestionar ante el AGN la convalidación las TRD y CCD</t>
    </r>
    <r>
      <rPr>
        <sz val="11"/>
        <color theme="1"/>
        <rFont val="Arial Narrow"/>
        <family val="2"/>
      </rPr>
      <t>".   Así las cosas, la acción formulada presentó un avance de gestión  con corte al 26/12/2018 del 93% .</t>
    </r>
  </si>
  <si>
    <t>Mediante memorando N°2-2018-08698 del 17/07/2018 el Archivo General de la Nación dio por superado el hallazgo relacionado con el Programa de Gestión Documental (PGD).</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</si>
  <si>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</si>
  <si>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</si>
  <si>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t>Se realizó acercamiento y concertación con el área de Talento Humano para garantizar la inclusión y ejecución de los temas archivisticos en el PIC en el año 2019.</t>
  </si>
  <si>
    <t>Plan-Insitucional-de-Capacitacion-2019-ANT
Acta Inclusión de Temas al PIC - Talento Humano
Listado de asistencia capacitación convenio HILOS
Listado de asistencia proceso de organizacion Talento Humano</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</si>
  <si>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</si>
  <si>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</si>
  <si>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</si>
  <si>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Se adquiere acta del Comité Institucional de Gestión y Desempeño donde se aprueba el SIC con las respectivas firmas, con el cual se procede a desarrollar el procedimiento para proyectar el acto administrativo mediante la cual la ANT adoptara el SIC.</t>
  </si>
  <si>
    <t xml:space="preserve">Acta Comite Institucional de Gestión y Desempeño
Borrador Proyecto Resolución SIC 20190312
</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</si>
  <si>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</si>
  <si>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</si>
  <si>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Narrow"/>
        <family val="2"/>
      </rPr>
      <t>• Oficina del Inspector de la Gestión de Tierras:</t>
    </r>
    <r>
      <rPr>
        <sz val="11"/>
        <rFont val="Arial Narrow"/>
        <family val="2"/>
      </rPr>
      <t xml:space="preserve"> 30 expedientes creados de los cuales 25 están registrados en el FUID, consultada dicha área manifestó que los 5 restantes fueron pruebas de sistema y que procederán a solicitar su inactivación.
</t>
    </r>
    <r>
      <rPr>
        <b/>
        <sz val="11"/>
        <rFont val="Arial Narrow"/>
        <family val="2"/>
      </rPr>
      <t>• Subdirección de Talento Humano:</t>
    </r>
    <r>
      <rPr>
        <sz val="11"/>
        <rFont val="Arial Narrow"/>
        <family val="2"/>
      </rPr>
      <t xml:space="preserve"> Se observó que para la vigencia 2018 fueron creados 69 expedientes en el sistema ORFEO, de los cuales 18 no cuentan con registro en el FUID
</t>
    </r>
    <r>
      <rPr>
        <b/>
        <sz val="11"/>
        <rFont val="Arial Narrow"/>
        <family val="2"/>
      </rPr>
      <t>• Oficina de Planeación:</t>
    </r>
    <r>
      <rPr>
        <sz val="11"/>
        <rFont val="Arial Narrow"/>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Narrow"/>
        <family val="2"/>
      </rPr>
      <t>• Subdirección Administrativa y Financiera:</t>
    </r>
    <r>
      <rPr>
        <sz val="11"/>
        <rFont val="Arial Narrow"/>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</si>
  <si>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</si>
  <si>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</si>
  <si>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</si>
  <si>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Narrow"/>
        <family val="2"/>
      </rPr>
      <t>se ha venido realizando seguimiento a través de las visitas que se han efectuado en cada una de las dependencias, donde se les exhorta a tener el FUID diligenciado y actualizado</t>
    </r>
    <r>
      <rPr>
        <sz val="11"/>
        <color theme="1"/>
        <rFont val="Arial Narrow"/>
        <family val="2"/>
      </rPr>
      <t xml:space="preserve">", no se describen los resultados observados por la Secretaría General a partir de dicho seguimiento.
</t>
    </r>
    <r>
      <rPr>
        <sz val="11"/>
        <rFont val="Arial Narrow"/>
        <family val="2"/>
      </rPr>
      <t>Se recomienda, fortalecer el seguimiento al control adecuado de los documentos, con el fin de garantizar la aprehensión por parte de las Dependencias de los lineamientos de gestión documental  implementados al interior de la Agencia.</t>
    </r>
  </si>
  <si>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</si>
  <si>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</si>
  <si>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OBSERVACIONES REMITIDAS POR AGN EL 16/04/2019</t>
  </si>
  <si>
    <r>
      <rPr>
        <b/>
        <sz val="11"/>
        <rFont val="Arial Narrow"/>
        <family val="2"/>
      </rPr>
      <t>Hallazgo 5.  Organización de Historias Laborales</t>
    </r>
    <r>
      <rPr>
        <sz val="11"/>
        <rFont val="Arial Narrow"/>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paragrafo articulo 12. </t>
    </r>
  </si>
  <si>
    <r>
      <rPr>
        <b/>
        <sz val="11"/>
        <rFont val="Arial Narrow"/>
        <family val="2"/>
      </rPr>
      <t>Hallazgo 6. Sistema Integrado de Conservación (SIC)</t>
    </r>
    <r>
      <rPr>
        <sz val="11"/>
        <rFont val="Arial Narrow"/>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acuredo No, 6 de 2014. </t>
    </r>
  </si>
  <si>
    <t>AVANCES REPORTADOS CON CORTE 27/06/2019</t>
  </si>
  <si>
    <t>CUMPLIMIENTO DEL PLAN DE MEJORAMIENTO CORTE MARZO - 2019</t>
  </si>
  <si>
    <t>CUMPLIMIENTO DEL PLAN DE MEJORAMIENTO CORTE JUNIO - 2019</t>
  </si>
  <si>
    <t>El 30 de abril se recibio concepto tecnico por parte del AGN sobre el proceso de convalidación de las TRD de la Agencia, donde nos indican que aún no se reúne la totalidad de los requisitos técnicos establecidos; para lo cual se convocó a mesas de trabajo con el evaluador del AGN y se procedio solucionar los ajustes solicitados. Fecha de presentación nuevamente al AGN con los ajustes realizados el día 14 de junio.</t>
  </si>
  <si>
    <t>Oficio remisorio concepto tecnico TRD 29-04-2019
Concepto tecnico 29-04-2019
Acta mesa de trabajo TRD ANT 07-06-2019
Acta mesa de trabajo TRD ANT 17-05-2019</t>
  </si>
  <si>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</si>
  <si>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</si>
  <si>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</si>
  <si>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Presentacion Capacitacion General ANT 2019
CAPACITACION SAF 2019-04-03
CAPACITACIÓN 2019-04-09
CAPACITACIÓN 2019-04-10
CAPACITACIÓN 2019-04-11
EVALUACION DE CAPACITACIÓN 12-04-2019
CAPACITACIÓN 2019-04-26</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</si>
  <si>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</si>
  <si>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Narrow"/>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Narrow"/>
        <family val="2"/>
      </rPr>
      <t>".  Así mismo,  se observó correo electrónico del 21/03/2019, en el cual la Secreataría General solicita lo siguiente "</t>
    </r>
    <r>
      <rPr>
        <i/>
        <sz val="11"/>
        <color theme="1"/>
        <rFont val="Arial Narrow"/>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Narrow"/>
        <family val="2"/>
      </rPr>
      <t xml:space="preserve">)".
La Oficina de Control interno recomienda a las Dependencias responsables agilizar la incorporación de actividades de gestión documental al cronograma de capacitaciones del 2019 .
</t>
    </r>
  </si>
  <si>
    <t>Se solicito al área de Infraestructura y Soporte Tecnológico de la Secretaria General se indicara el nicvel de avance de este hallazgo. Adicionalmaente, se han adelantado procesos para la actualización de la aplicación Orfeo V7 como se evidencia en los caso de pruebas anexas.</t>
  </si>
  <si>
    <t xml:space="preserve">Correo de solicitud de información
HU-001 - MODULO RADICACIÓN EMAIL
HU-003 - MODULO CLASIFICADOR Y REASIGNACION MULTIPLE
Reporte Orfeo V7
</t>
  </si>
  <si>
    <t>A la fecha la Subdirección de Talento Humano cuenta con el proceso de organización (Clasificación, ordenación y descripción) en cada uno de los expedientes de Historias Laborales.</t>
  </si>
  <si>
    <t>ADMBS-F-015-FORMA-INVENTARIO-DOCUMENTAL-HL
Aplicación rotulos de carpetas
Estanterias
Hoja de control
Rotulos cajas
Verificación de requisitos minimos</t>
  </si>
  <si>
    <t>Teniendo en cuenta que el acta del Comité Institucional de Gestión y Desempeño celebrado el 7/11/2018 juridicamente no cumplia con los requisitos requerido en el acuerdo 6 de 2014, se procedio a convocar nuevamente a comite donde se emitio concepto favorable al Sistema Integrado de Conservación - SIC con las respectivas firmas.</t>
  </si>
  <si>
    <t>Acta No 7 Comite Institucional de Gestión y Desempeño 25 abril de 2019</t>
  </si>
  <si>
    <t>Una vez se obtuvo concepto favorable según acta del Comité Institucional de Gestión y Desempeño celebrado el día 25/04/2019, se procedio a proyectar acto administrativo y recolección de firma para lograr formalizar la resolución de adopción.</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</si>
  <si>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</si>
  <si>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</si>
  <si>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Se observaron el listado de asistencia de las capacitaciones en generalidades de gestión documental, realizadas el 3, 9, 10 , 11 y 26 de abril.</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</si>
  <si>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La Oficina de Control Interno recomienda a la Subdirección de Talento Humano, adelantar las actividades de gestión documental en las 9 historias laborales pendientes. </t>
    </r>
  </si>
  <si>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</si>
  <si>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</si>
  <si>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</si>
  <si>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observó el documento "Plan Institucional de Capacitación 2019", el cual contempla en su cronograma de actividades, temáticas relacionadas con la gestión documental.</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</si>
  <si>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</si>
  <si>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La agencia se encuentra a la espera del concepto técnico de evaluación de las Tablas de Retención Documental emitido por el Archivo General de la Nación</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</si>
  <si>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</si>
  <si>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</si>
  <si>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Agencia en  la actualidad esta trabajando en la implementación de  una nueva versión del aplicativo, en lo cual se realizó una validación de las dos versiones para dar un cumplimiento a lo requerido por el AGN en relación con el documento electronico.</t>
  </si>
  <si>
    <t>AGN EXPEDIENTES ELECTRONICOS</t>
  </si>
  <si>
    <t xml:space="preserve">Se realizó visitas de inspección a las unidades administrativas de la agencia  generando el respectivo informe de diagnostico, además se obtuvo los inventarios documentales, hojas de control y registros fotograficos de los procesos técnicos de preparación fisica e identificación de expedientes. 
</t>
  </si>
  <si>
    <t>VIII Informe Levantamiento Información 2019 Proyectado
FUID UNIFICADO
HOJAS DE CONTROL
FOTOS PROCESOS</t>
  </si>
  <si>
    <t>ADMBS-F-015-FORMA-INVENTARIO-DOCUMENTAL-HL
Estanterias
Expediente con Hoja de control
Verificación de requisitos minimos
Registro fotografico del Proceso de Clasificación
Registro fotografico del Proceso de Descripción
Registro fotografico del Proceso de Ordenación</t>
  </si>
  <si>
    <t>Una vez se obtuvo el acto administrativo de adopción, se inicia el proceso de implementación de este instrumento archivistico en la Agencia.</t>
  </si>
  <si>
    <t>Informe de avances SIC20190704
Informe de avances SIC 201908</t>
  </si>
  <si>
    <t>OBSERVACIONES REMITIDAS POR AGN EL 22/07/2019</t>
  </si>
  <si>
    <t xml:space="preserve">No se allegaron evidencias </t>
  </si>
  <si>
    <r>
      <t>Para el periodo evaluado no se observaron avances adicionales a los reportados con corte al 30/06/2019, a saber  "</t>
    </r>
    <r>
      <rPr>
        <i/>
        <sz val="11"/>
        <color theme="1"/>
        <rFont val="Arial Narrow"/>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</si>
  <si>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</si>
  <si>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</si>
  <si>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</si>
  <si>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AVANCES REPORTADOS CON CORTE 30/09/2019</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</si>
  <si>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</si>
  <si>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r>
      <t>De acuerdo a lo manifestado por la Dependencia y el acta de reunión presentada, la Oficina de Control Interno solicito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“Por la cual de adoptan los instrumentos archivísticos para la Gestión Documental de la Agencia Nacional de Tierras”,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Narrow"/>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Narrow"/>
        <family val="2"/>
      </rPr>
      <t>". Por lo anterior, se recomienda a la dependencia revisar los instrumentos aprobados y vigentes antes de solicitar el levantamiento del hallazgo</t>
    </r>
  </si>
  <si>
    <t>OBSERVACIONES REMITIDAS POR AGN EL 25/10/2019</t>
  </si>
  <si>
    <t>20196200766742 del 22/07/2019
1-209-07668 del 17/07/2019</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</si>
  <si>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</si>
  <si>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CCD, TRD y acta de comité de aprobación
Radicación No: 20176201019662; entrega de TRD y CCD</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</si>
  <si>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</si>
  <si>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No se observaron avances de gestión por parte del responsable de ejecución.</t>
  </si>
  <si>
    <t xml:space="preserve">Primer Informe 28/12/2017
</t>
  </si>
  <si>
    <t>Segundo Informe
28/03/2018</t>
  </si>
  <si>
    <t>Tercer Informe
28/06/2018</t>
  </si>
  <si>
    <t>Cuarto Informe
27/09/2018</t>
  </si>
  <si>
    <t>Tarea ejecutada con corte al 28/03/2018.</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</si>
  <si>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</si>
  <si>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Con corte al 27/06/2018 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</si>
  <si>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ADMBS-F-015 Inventario Documental</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</si>
  <si>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</si>
  <si>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Quinto Informe
28/12/2018</t>
  </si>
  <si>
    <t>Tarea ejecutada con corte al  27/06/2018.</t>
  </si>
  <si>
    <t>Sexto Informe
27/03/2019</t>
  </si>
  <si>
    <t>Tarea ejecutada con corte al 27/12/2018.</t>
  </si>
  <si>
    <r>
      <t>Con corte al  27/12/2018 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</si>
  <si>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Septimo Informe
27/06/2019</t>
  </si>
  <si>
    <t>Hallazgo superado.
Tarea ejecutada con corte al 28/03/2018.</t>
  </si>
  <si>
    <t>Octavo Informe
02/10/2019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</si>
  <si>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</si>
  <si>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t>Hallazgo Superado.
Actividad ejecutada con corte al 27/06/2019.</t>
  </si>
  <si>
    <t xml:space="preserve">Plan Anual de Capacitaciones 2018 actualizado. </t>
  </si>
  <si>
    <r>
      <t>Tarea ejecutada de acuerdo a los avances reportados con corte al 27/06/2019, a saber "</t>
    </r>
    <r>
      <rPr>
        <i/>
        <sz val="11"/>
        <color theme="1"/>
        <rFont val="Arial Narrow"/>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Narrow"/>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</si>
  <si>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Noveno Informe
30/12/2019</t>
  </si>
  <si>
    <t>Acta No 7 Comite Institucional de Gestión y Desempeño 25 abril de 2019
Resolución 6792 del 06/06/2019</t>
  </si>
  <si>
    <t>Hallazgo superado.
Tarea ejecutada con corte al 27/12/2018.</t>
  </si>
  <si>
    <t>Hallazgo superado.
Tarea ejecutada con corte al  27/06/2018.</t>
  </si>
  <si>
    <r>
      <t xml:space="preserve">Informe de seguimiento al Plan de Mejoramiento Archivístico (PMA) suscrito con el Archivo General de la Nación, I trimestre 2018.
</t>
    </r>
    <r>
      <rPr>
        <sz val="11"/>
        <color theme="1"/>
        <rFont val="Arial Narrow"/>
        <family val="2"/>
      </rPr>
      <t xml:space="preserve">Forma paz y salvo terminación o liquidación de contrato Forma retiro de funcionarios
</t>
    </r>
  </si>
  <si>
    <t xml:space="preserve">FECHA </t>
  </si>
  <si>
    <t>OBSERVACIONES REMITIDAS POR AGN EL 26/04/2018</t>
  </si>
  <si>
    <t xml:space="preserve">RESPUESTA  DADA POR LA ANT A LAS OBSERVACIONES DEL AGN 
11/05/2018 </t>
  </si>
  <si>
    <t>FECHA</t>
  </si>
  <si>
    <t>20186200790582
20186200790312</t>
  </si>
  <si>
    <t>20186200406032
20186200406062</t>
  </si>
  <si>
    <t>1-2018-10604</t>
  </si>
  <si>
    <t>Mediante comunicado Ref. 1-2018-10604-7910 del 11/10/2018 el AGN informó lo siguiente: En atención a que las TRD se encuentran en proceso de revisión por parte del AGN dentro del proceso de convalidación,  es pertienente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</si>
  <si>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Narrow"/>
        <family val="2"/>
      </rPr>
      <t xml:space="preserve"> </t>
    </r>
    <r>
      <rPr>
        <sz val="11"/>
        <color theme="1"/>
        <rFont val="Arial Narrow"/>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</si>
  <si>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t>Mediante comunicado Ref. 1-2018-10604-7910 del 11/10/2018 el AGN informó lo siguiente:  La entidad remite soportes de sesiones de capacitación, se invita a la entidad a continuar con la presentación de evidencias dentro del plazo propuesto por la entidad.</t>
  </si>
  <si>
    <t>Mediante comunicado Ref. 1-2018-10604-7910 del 11/10/2018 el AGN informó lo siguiente:  No se reportaron evidencas efectivas.  El soporte remitido presenta borrador de cronograma de proyecto.</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</si>
  <si>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</si>
  <si>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evidencais efectivas dentro del plazo propuesto para el cumplimiento del hallazgo.
</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</si>
  <si>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</si>
  <si>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Mediante comunicado 1-2018-14-193-339/2019/SGC del 01/02/2019 el AGN comunicó lo siguimiente: Con los soportes remitidos se evidencia que la entidad contará con TRD convalidadas en corto plazo, se solicita a la entidad  informar al Grupo de Inspección y Vigilancia una vez reciban el documento de aprobación.
Se recuerda raelizar la inscripción ante el AGN de las series documentales en el RUSD del AGN</t>
  </si>
  <si>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</si>
  <si>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</si>
  <si>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t>Mediante comunicado 1-2018-14-193-339/2019/SGC del 01/02/2019 el AGN comunicó lo siguiente: Se solicita a la Oficna de Contol Interno, continuar con el seguimiento a las tareas, propuestas en el cronograma del proyecto, a través de  las audiorias internas, que permitan el cumplimiento en el tiempo propuesto por la entidad.</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</si>
  <si>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</si>
  <si>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</si>
  <si>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Mediante comunicado 1-2018-14-193-339/2019/SGC del 01/02/2019 el AGN comunicó lo siguiente:Las evidencias soportan que la entidad ya cuenta con el documento SIC debidamente formulado y conforme a la norma, se espera una vez se cuente con el acto administrativo firrmado por el representante legal, se dará por superado el hallazgo.</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</si>
  <si>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seriesen el RUSD.</t>
  </si>
  <si>
    <t>El AGN mediante comunicado 1-2019-03538-2467 del 16/04/2019 informó que: La entidad reporta un 77,57 % de avance, a la fecha del informe no se recibieron avances al respecto.</t>
  </si>
  <si>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inluyó el item de gestión documentan el PIC 2019, se requiere para dar por superado el presunto evidenciar los temas puntuales de gestión documental a tratar, seguido a eso las presentaciones soportan estas capacitaciones, ademas de las planilla de asistencia y el registro fotográfico de asistencia de cada una de ellas.
</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</si>
  <si>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</si>
  <si>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El AGN mediante comunicado 1-2019-03538-2467 del 16/04/2019 informó que: La entidad reporta un cumplimiento del 100%, sin embargo a la fecha se recibe:
•Matriz de consolidado por dependencias 
•Reporte area dependencias específicas
Se reitera lo dicho en anteriores informes, hasta tanto la entidad no envie los soportes correspondientes a organización de archivos no se puede dar por superado el presunto.</t>
  </si>
  <si>
    <t>El AGN mediante comunicado 1-2019-03538-2467 del 16/04/2019 informó que: La entidad reporta un cumplimiento del 100%, a la fecha se recibe:
•Matriz PM archivístico
Si bien vienen trabajando, se requiere que envien las evidencias fotográficas de cumplimiento de aplicación de hoja de control, estanterias, unidades de conservación , ademas de los FUID de las historias laborales activas e inactivas</t>
  </si>
  <si>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</si>
  <si>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</si>
  <si>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 xml:space="preserve">20196200766742
</t>
  </si>
  <si>
    <t xml:space="preserve">20196200766742
</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</si>
  <si>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</si>
  <si>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20196200766742 del 22/07/2019</t>
  </si>
  <si>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</si>
  <si>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archivísitico{ en su entidad.</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</si>
  <si>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</si>
  <si>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</si>
  <si>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</si>
  <si>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</si>
  <si>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</si>
  <si>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</si>
  <si>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</si>
  <si>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El AGN mediante comunicado Ref 1-2019-11598-8192 del 21/10/2019 informó lo siguiente:  Conforme a la informado por la Oficina de Control interno, el hallazgo no se da por superado hasta tanto, se evidencie el cumplimiento en todas las dependencias.  Se solictita a la entidad la toma de acciones administrativas a lugar, toda vez que el PMA vence el próximo 31 de diciembre de 2019.   83% de avance.</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</si>
  <si>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</si>
  <si>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El AGN mediante comunicado Ref 1-2019-11598-8192 del 21/10/2019 informó lo siguiente: 
Remiten evidencias del proceso de adecuaciones e implementación del SIC , se invita a continuar con el proceso de aplicación de los programas de conservación documental.</t>
  </si>
  <si>
    <t>El AGN mediante comunicado Ref 1-2019-11598-8192 del 21/10/2019 informó lo siguiente: Revisados los documentos aportados solicitados por el AGN, el hallazgo se da por Superado.</t>
  </si>
  <si>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</si>
  <si>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</si>
  <si>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agencia cuenta con 30 unidades administrativas de las cuales se obtuvo   inventarios documentales de cada una de ellas y se generó el respectivo informe de avance.</t>
  </si>
  <si>
    <t>FUID y informe de seguimiento</t>
  </si>
  <si>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</si>
  <si>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</si>
  <si>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 xml:space="preserve">Se realizó visitas de inspección a las unidades administrativas de la agencia  generando el respectivo informe, además se obtuvo los inventarios documentales, hojas de control y registros fotograficos de los procesos técnicos de preparación fisica e identificación de expedientes. </t>
  </si>
  <si>
    <t>INFORME
FUID UNIFICADO
HOJAS DE CONTROL
FOTOS PROCESOS</t>
  </si>
  <si>
    <t>ADMBS-F-015-FORMA-INVENTARIO-DOCUMENTAL-HL
Expediente con Hoja de control
Registro fotografico</t>
  </si>
  <si>
    <t>Aunque este hallazgo ya se dio por superado, la agencia sigue relizado la implementación del SIC.</t>
  </si>
  <si>
    <t xml:space="preserve">Informe de avances SIC20190704
Informe de avance SIC 20191129
</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</si>
  <si>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</si>
  <si>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r>
      <t>En cuanto a la efectividad de las acciones implementadas, la Oficina de Control Interno realizó auditoría a la gestión documental de la Agencia, la cual presentó el siguiente resultado:
(...) "</t>
    </r>
    <r>
      <rPr>
        <b/>
        <i/>
        <sz val="11"/>
        <color theme="1"/>
        <rFont val="Arial Narrow"/>
        <family val="2"/>
      </rPr>
      <t>No Conformidad No. 4</t>
    </r>
    <r>
      <rPr>
        <i/>
        <sz val="11"/>
        <color theme="1"/>
        <rFont val="Arial Narrow"/>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</si>
  <si>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y llevarlas al cuerpo colegiado correspondiente, con el fin de dar inicio a la implementación inmediata de las mismas.</t>
  </si>
  <si>
    <t xml:space="preserve">La Secretaría General suministró el documento "INFORME No 9 LEVANTAMIENTO DE INFORMACIÓN ARCHIVOS DE GESTIÓN DE LA ANT" el cual contiene los resultados observados en cuanto al estado de los archivos de gestión de 18 de las 30 unidades de producción de la Agencia, a partir de la encuesta aplicada.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verificar las 12  restantes,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aplicable. Así mismo, es necesario que se incluya en el informe de gestión la evidencia fotográfica de los archivos de gestión de cada una de las unidades productoras monitoreadas.  
</t>
  </si>
  <si>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mesas de trabajo realizadas se ajuste el cronograma de actividades establecido para la actualización{en del Sistema ORFEO, con el fin de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</si>
  <si>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verificar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Narrow"/>
        <family val="2"/>
      </rPr>
      <t xml:space="preserve">No Conformidad No. 4: </t>
    </r>
    <r>
      <rPr>
        <i/>
        <sz val="11"/>
        <color theme="1"/>
        <rFont val="Arial Narrow"/>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Narrow"/>
        <family val="2"/>
      </rPr>
      <t xml:space="preserve">. 
</t>
    </r>
  </si>
  <si>
    <r>
      <t>De acuerdo a los soportes allegados por la Dependencia se observó acta No.20190925 - 1, la cual tuvo como objetivo</t>
    </r>
    <r>
      <rPr>
        <i/>
        <sz val="11"/>
        <color theme="1"/>
        <rFont val="Arial Narrow"/>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Narrow"/>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Narrow"/>
        <family val="2"/>
      </rPr>
      <t>“Plan de Preservación Digital a largo Plazo”</t>
    </r>
    <r>
      <rPr>
        <sz val="11"/>
        <color theme="1"/>
        <rFont val="Arial Narrow"/>
        <family val="2"/>
      </rPr>
      <t xml:space="preserve"> en los Informes de Seguimiento del Sistema Integrado de Conservación – SIC
</t>
    </r>
  </si>
  <si>
    <t>AVANCES REPORTADOS CON CORTE 31/12/2019</t>
  </si>
  <si>
    <t>AVANCES DEL PERIODO COMPRENDIDO DEL 21/12/2019 AL 20/03/2020</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</si>
  <si>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informacion que sustenata la TRD en formato TIFF con el fin de expedir el respectivo CERTIFICADO y adelantar el oficio de inscripción en el Registro Único de Series Documentales – RUSD.
En este momento la Agencia luego d eenviada la informacion se encentra a la espera de comunicación formal por parte del AGN donde nos indique que las TRD encentran convalidadas. 
</t>
  </si>
  <si>
    <t>Radicado_2-2020-01422  citación sustentación de TRD ante el Comité Evaluador de Documentos.
Radicado_2-2020-01422  Citación sustentación de TRD ante el Comité Evaluador de Documentos</t>
  </si>
  <si>
    <t>Mediante el proceso de seguimiento y control  de los procesos de organización documental a los archivos de gestión se pudo obtener los inventarios documentales.
Además,  se envio radicado 20206200032813 a las areas Talento Humano y contratos solicitando de actualización al procedimiento GTHU-P-009 Desvinculación del Personal y el manual ADQBS-I-001 Manual de contratación</t>
  </si>
  <si>
    <t>FUID
Organigrama_ANT_2019
Radicado 20206200032813_49687 contratos-talento humano</t>
  </si>
  <si>
    <t>La Agencia Nacional de Tierras se encuentra realizando  implementación de  una nueva versión del aplicativo ORFEO, para dar un cumplimiento a lo requerido por el AGN en relación con el documento y expediente electrónico.
Además, se realizó borrador de actalización a la Politica de Gestión Docmental de la ANT; donde se inclye el lineamiento para produccion de docmentos electronicos; lo que permitira, gestionor normalizadamente su implementacion y uso.</t>
  </si>
  <si>
    <t>Propuesta Política Gestión documental-2020 B
Propuesta_Borrades_SGD_ORFEO
Propuesta_RadicacionEmail_SGD_ORFEO
SOLICITUDES LINEAMIENTOS GD- ORFEO</t>
  </si>
  <si>
    <t xml:space="preserve">Se realizó visitas de inspección a las unidades administrativas de la Agencia  generando el respectivo informe de diagnostico, además se obtuvo los inventarios documentales, hojas de control y registros fotograficos de los procesos técnicos de la Organizacion Documental como: preparación fisica e identificación de expedientes. </t>
  </si>
  <si>
    <t>HOJAS DE CONTROL REVISADAS
FOTOS PROCESOS
FUID UNIFICADO ARCHIVOS DE GESTION</t>
  </si>
  <si>
    <t>A la fecha la Subdirección de Talento Humano ejecuta el proceso de organización documental (Clasificación, ordenación y descripción) en cada uno de los expedientes de Historias Laborales.</t>
  </si>
  <si>
    <r>
      <t>La Secretaría General suministró el documento "</t>
    </r>
    <r>
      <rPr>
        <i/>
        <sz val="11"/>
        <color theme="1"/>
        <rFont val="Arial Narrow"/>
        <family val="2"/>
      </rPr>
      <t>Informe No. 10 Levantamiento de información archivos de gestión de la ANT</t>
    </r>
    <r>
      <rPr>
        <sz val="11"/>
        <color theme="1"/>
        <rFont val="Arial Narrow"/>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</si>
  <si>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</si>
  <si>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</si>
  <si>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Narrow"/>
        <family val="2"/>
      </rPr>
      <t xml:space="preserve">1, </t>
    </r>
    <r>
      <rPr>
        <sz val="11"/>
        <color theme="1"/>
        <rFont val="Arial Narrow"/>
        <family val="2"/>
      </rPr>
      <t xml:space="preserve"> La digitalización de los documentos misionales para efecto de consulta.
</t>
    </r>
    <r>
      <rPr>
        <b/>
        <sz val="11"/>
        <color theme="1"/>
        <rFont val="Arial Narrow"/>
        <family val="2"/>
      </rPr>
      <t>2,</t>
    </r>
    <r>
      <rPr>
        <sz val="11"/>
        <color theme="1"/>
        <rFont val="Arial Narrow"/>
        <family val="2"/>
      </rPr>
      <t xml:space="preserve">  Que la totalidad de la documentación misional de la Agencia se encuentren en conservación total, en atención a la Ley 1448 de 2011.
</t>
    </r>
    <r>
      <rPr>
        <b/>
        <sz val="11"/>
        <color theme="1"/>
        <rFont val="Arial Narrow"/>
        <family val="2"/>
      </rPr>
      <t>3,</t>
    </r>
    <r>
      <rPr>
        <sz val="11"/>
        <color theme="1"/>
        <rFont val="Arial Narrow"/>
        <family val="2"/>
      </rPr>
      <t xml:space="preserve">  La implementación de los procesos, programas, instrumentos de control, inventarios  y proyectos necesarios.
</t>
    </r>
    <r>
      <rPr>
        <b/>
        <sz val="11"/>
        <color theme="1"/>
        <rFont val="Arial Narrow"/>
        <family val="2"/>
      </rPr>
      <t>4,</t>
    </r>
    <r>
      <rPr>
        <sz val="11"/>
        <color theme="1"/>
        <rFont val="Arial Narrow"/>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Narrow"/>
        <family val="2"/>
      </rPr>
      <t xml:space="preserve">1.  </t>
    </r>
    <r>
      <rPr>
        <sz val="11"/>
        <color theme="1"/>
        <rFont val="Arial Narrow"/>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Narrow"/>
        <family val="2"/>
      </rPr>
      <t xml:space="preserve">2. </t>
    </r>
    <r>
      <rPr>
        <sz val="11"/>
        <color theme="1"/>
        <rFont val="Arial Narrow"/>
        <family val="2"/>
      </rPr>
      <t xml:space="preserve">Cuadro de clasificación documental - CCD.
</t>
    </r>
    <r>
      <rPr>
        <b/>
        <sz val="11"/>
        <color theme="1"/>
        <rFont val="Arial Narrow"/>
        <family val="2"/>
      </rPr>
      <t>3.</t>
    </r>
    <r>
      <rPr>
        <sz val="11"/>
        <color theme="1"/>
        <rFont val="Arial Narrow"/>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</si>
  <si>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</si>
  <si>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Para el cmplimiento de la implementación del SIC la Agencia realizó contrato con la empresa Aherentia para realizar los procesos de Monitoreo y Saneamiento Ambiental de los depositos de archivo central en la sede del CAN y Americas.</t>
  </si>
  <si>
    <t>CAPACITACIÓN SIC ANT 122019
INFORME TÉCNICO No 1 Monitoreo y Saneamiento Ambiental
INFORME TECNICO No 2 Monitoreo y Saneamiento Ambiental</t>
  </si>
  <si>
    <t>Decimo Informe
31/03/2020</t>
  </si>
  <si>
    <t>CUMPLIMIENTO DEL PLAN DE MEJORAMIENTO CORTE MARZO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</si>
</sst>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_-"/>
    <numFmt numFmtId="165" formatCode="0;[Red]0"/>
    <numFmt numFmtId="166" formatCode="0.0%"/>
  </numFmts>
  <fonts count="27" x14ac:knownFonts="1">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name val="Arial Narrow"/>
      <family val="2"/>
    </font>
    <font>
      <b/>
      <sz val="11"/>
      <color indexed="30"/>
      <name val="Arial Narrow"/>
      <family val="2"/>
    </font>
    <font>
      <sz val="11"/>
      <name val="Arial Narrow"/>
      <family val="2"/>
    </font>
    <font>
      <sz val="11"/>
      <color theme="1"/>
      <name val="Arial Narrow"/>
      <family val="2"/>
    </font>
    <font>
      <b/>
      <sz val="9"/>
      <name val="Arial Narrow"/>
      <family val="2"/>
    </font>
    <font>
      <b/>
      <sz val="9"/>
      <color theme="1"/>
      <name val="Arial Narrow"/>
      <family val="2"/>
    </font>
    <font>
      <b/>
      <sz val="11"/>
      <color theme="1"/>
      <name val="Arial Narrow"/>
      <family val="2"/>
    </font>
    <font>
      <sz val="10"/>
      <color theme="1"/>
      <name val="Arial Narrow"/>
      <family val="2"/>
    </font>
    <font>
      <sz val="10"/>
      <color indexed="8"/>
      <name val="Arial Narrow"/>
      <family val="2"/>
    </font>
    <font>
      <sz val="11"/>
      <color theme="1"/>
      <name val="Calibri"/>
      <family val="2"/>
      <scheme val="minor"/>
    </font>
    <font>
      <sz val="11"/>
      <color indexed="8"/>
      <name val="Arial Narrow"/>
      <family val="2"/>
    </font>
    <font>
      <i/>
      <sz val="11"/>
      <name val="Arial Narrow"/>
      <family val="2"/>
    </font>
    <font>
      <b/>
      <sz val="10"/>
      <color theme="1"/>
      <name val="Arial Narrow"/>
      <family val="2"/>
    </font>
    <font>
      <b/>
      <sz val="11"/>
      <color indexed="8"/>
      <name val="Arial Narrow"/>
      <family val="2"/>
    </font>
    <font>
      <b/>
      <sz val="10"/>
      <color theme="0"/>
      <name val="Arial Narrow"/>
      <family val="2"/>
    </font>
    <font>
      <sz val="10"/>
      <color theme="0"/>
      <name val="Arial Narrow"/>
      <family val="2"/>
    </font>
    <font>
      <i/>
      <sz val="11"/>
      <color theme="1"/>
      <name val="Arial Narrow"/>
      <family val="2"/>
    </font>
    <font>
      <sz val="11"/>
      <color rgb="FFFF0000"/>
      <name val="Arial Narrow"/>
      <family val="2"/>
    </font>
    <font>
      <b/>
      <sz val="15"/>
      <color theme="1"/>
      <name val="Arial Narrow"/>
      <family val="2"/>
    </font>
    <font>
      <b/>
      <sz val="15"/>
      <name val="Arial Narrow"/>
      <family val="2"/>
    </font>
    <font>
      <b/>
      <sz val="15"/>
      <color indexed="8"/>
      <name val="Arial Narrow"/>
      <family val="2"/>
    </font>
    <font>
      <sz val="15"/>
      <color theme="1"/>
      <name val="Arial Narrow"/>
      <family val="2"/>
    </font>
    <font>
      <b/>
      <i/>
      <sz val="11"/>
      <color theme="1"/>
      <name val="Arial Narrow"/>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3">
    <xf numFmtId="0" fontId="0" fillId="0" borderId="0"/>
    <xf numFmtId="164" fontId="13" fillId="0" borderId="0" applyFont="0" applyFill="0" applyBorder="0" applyAlignment="0" applyProtection="0"/>
    <xf numFmtId="9" fontId="13" fillId="0" borderId="0" applyFont="0" applyFill="0" applyBorder="0" applyAlignment="0" applyProtection="0"/>
  </cellStyleXfs>
  <cellXfs count="285">
    <xf numFmtId="0" fontId="0" fillId="0" borderId="0" xfId="0"/>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7" fillId="0" borderId="0" xfId="0" applyFont="1" applyAlignment="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7" fillId="0" borderId="0" xfId="0" applyFont="1" applyAlignment="1">
      <alignment horizontal="center" vertical="center"/>
    </xf>
    <xf numFmtId="0" fontId="16" fillId="4" borderId="4" xfId="0" applyFont="1" applyFill="1" applyBorder="1" applyAlignment="1">
      <alignment horizontal="left" vertical="center" wrapText="1"/>
    </xf>
    <xf numFmtId="0" fontId="7" fillId="0" borderId="0" xfId="0" applyFont="1" applyFill="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vertical="center"/>
    </xf>
    <xf numFmtId="0" fontId="4"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center" vertical="center"/>
    </xf>
    <xf numFmtId="0" fontId="7" fillId="0" borderId="19"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2" fillId="0" borderId="0" xfId="0" applyFont="1" applyBorder="1" applyAlignment="1">
      <alignment horizontal="justify" vertical="center" wrapText="1"/>
    </xf>
    <xf numFmtId="164" fontId="11" fillId="0" borderId="0" xfId="1" applyFont="1" applyBorder="1" applyAlignment="1">
      <alignment horizontal="center" vertical="center" wrapText="1"/>
    </xf>
    <xf numFmtId="0" fontId="11" fillId="0" borderId="13" xfId="0" applyFont="1" applyBorder="1" applyAlignment="1">
      <alignment horizontal="justify" vertical="center" wrapText="1"/>
    </xf>
    <xf numFmtId="0" fontId="12" fillId="0" borderId="13" xfId="0" applyFont="1" applyBorder="1" applyAlignment="1">
      <alignment horizontal="justify" vertical="center" wrapText="1"/>
    </xf>
    <xf numFmtId="0" fontId="7" fillId="0" borderId="13" xfId="0" applyFont="1" applyBorder="1" applyAlignment="1">
      <alignment vertical="center"/>
    </xf>
    <xf numFmtId="0" fontId="19" fillId="0" borderId="0" xfId="0" applyFont="1" applyBorder="1" applyAlignment="1">
      <alignment horizontal="justify" vertical="center" wrapText="1"/>
    </xf>
    <xf numFmtId="9" fontId="19" fillId="0" borderId="0" xfId="0" applyNumberFormat="1" applyFont="1" applyBorder="1" applyAlignment="1">
      <alignment horizontal="justify" vertical="center" wrapText="1"/>
    </xf>
    <xf numFmtId="0" fontId="18" fillId="0" borderId="19" xfId="0" applyFont="1" applyBorder="1" applyAlignment="1">
      <alignment horizontal="right" vertical="center" wrapText="1"/>
    </xf>
    <xf numFmtId="0" fontId="18" fillId="0" borderId="0" xfId="0" applyFont="1" applyBorder="1" applyAlignment="1">
      <alignment horizontal="right" vertical="center" wrapText="1"/>
    </xf>
    <xf numFmtId="0" fontId="19" fillId="0" borderId="0" xfId="0" applyFont="1" applyBorder="1" applyAlignment="1">
      <alignment horizontal="right" vertical="center" wrapText="1"/>
    </xf>
    <xf numFmtId="0" fontId="18" fillId="0" borderId="0" xfId="0" applyFont="1" applyBorder="1" applyAlignment="1">
      <alignment horizontal="justify" vertical="center" wrapText="1"/>
    </xf>
    <xf numFmtId="9" fontId="18" fillId="0" borderId="0" xfId="0" applyNumberFormat="1" applyFont="1" applyBorder="1" applyAlignment="1">
      <alignment horizontal="justify" vertical="center" wrapText="1"/>
    </xf>
    <xf numFmtId="10" fontId="18" fillId="0" borderId="13" xfId="0" applyNumberFormat="1" applyFont="1" applyBorder="1" applyAlignment="1">
      <alignment horizontal="center" vertical="center" wrapText="1"/>
    </xf>
    <xf numFmtId="0" fontId="18" fillId="0" borderId="13" xfId="0" applyFont="1" applyBorder="1" applyAlignment="1">
      <alignment horizontal="justify" vertical="center" wrapText="1"/>
    </xf>
    <xf numFmtId="0" fontId="4" fillId="0" borderId="0" xfId="0" applyFont="1" applyBorder="1" applyAlignment="1">
      <alignment horizontal="center" vertical="center" wrapText="1"/>
    </xf>
    <xf numFmtId="0" fontId="7" fillId="0" borderId="0" xfId="0" applyFont="1" applyBorder="1" applyAlignment="1">
      <alignment horizontal="justify" vertical="center" wrapText="1"/>
    </xf>
    <xf numFmtId="9" fontId="4" fillId="0" borderId="0" xfId="0" applyNumberFormat="1" applyFont="1" applyBorder="1" applyAlignment="1">
      <alignment horizontal="center" vertical="center" wrapText="1"/>
    </xf>
    <xf numFmtId="10" fontId="4" fillId="4" borderId="4" xfId="0" applyNumberFormat="1" applyFont="1" applyFill="1" applyBorder="1" applyAlignment="1">
      <alignment horizontal="center" vertical="center" wrapText="1"/>
    </xf>
    <xf numFmtId="0" fontId="7" fillId="0" borderId="13" xfId="0" applyFont="1" applyBorder="1" applyAlignment="1">
      <alignment horizontal="justify" vertical="center" wrapText="1"/>
    </xf>
    <xf numFmtId="0" fontId="7" fillId="0" borderId="6" xfId="0" applyFont="1" applyFill="1" applyBorder="1" applyAlignment="1">
      <alignment vertical="center"/>
    </xf>
    <xf numFmtId="0" fontId="7" fillId="0" borderId="0" xfId="0" applyFont="1" applyFill="1" applyBorder="1" applyAlignment="1">
      <alignment vertical="center"/>
    </xf>
    <xf numFmtId="0" fontId="5" fillId="0" borderId="6" xfId="0" applyFont="1" applyFill="1" applyBorder="1" applyAlignment="1">
      <alignment horizontal="center" vertical="center"/>
    </xf>
    <xf numFmtId="0" fontId="7" fillId="0" borderId="0" xfId="0"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4" fillId="9" borderId="4" xfId="0" applyFont="1" applyFill="1" applyBorder="1" applyAlignment="1">
      <alignment horizontal="center" vertical="center" wrapText="1"/>
    </xf>
    <xf numFmtId="165" fontId="7" fillId="0" borderId="4" xfId="0" applyNumberFormat="1" applyFont="1" applyFill="1" applyBorder="1" applyAlignment="1">
      <alignment horizontal="justify" vertical="top" wrapText="1"/>
    </xf>
    <xf numFmtId="165" fontId="6" fillId="0" borderId="4" xfId="0" applyNumberFormat="1" applyFont="1" applyFill="1" applyBorder="1" applyAlignment="1">
      <alignment horizontal="justify" vertical="top" wrapText="1"/>
    </xf>
    <xf numFmtId="0" fontId="10" fillId="0" borderId="4" xfId="0" applyFont="1" applyFill="1" applyBorder="1" applyAlignment="1">
      <alignment horizontal="center" vertical="top" wrapText="1"/>
    </xf>
    <xf numFmtId="0" fontId="6" fillId="0" borderId="4" xfId="0" applyFont="1" applyBorder="1" applyAlignment="1">
      <alignment horizontal="justify" vertical="top" wrapText="1"/>
    </xf>
    <xf numFmtId="0" fontId="7" fillId="0" borderId="4" xfId="0" applyFont="1" applyFill="1" applyBorder="1" applyAlignment="1">
      <alignment vertical="top" wrapText="1"/>
    </xf>
    <xf numFmtId="0" fontId="7" fillId="0" borderId="4" xfId="0" applyFont="1" applyBorder="1" applyAlignment="1">
      <alignment vertical="top" wrapText="1"/>
    </xf>
    <xf numFmtId="1" fontId="7" fillId="0" borderId="4" xfId="0" applyNumberFormat="1" applyFont="1" applyFill="1" applyBorder="1" applyAlignment="1">
      <alignment horizontal="center" vertical="top" wrapText="1"/>
    </xf>
    <xf numFmtId="14" fontId="7" fillId="0" borderId="4" xfId="0" applyNumberFormat="1" applyFont="1" applyFill="1" applyBorder="1" applyAlignment="1">
      <alignment horizontal="center" vertical="top" wrapText="1"/>
    </xf>
    <xf numFmtId="165" fontId="7" fillId="2" borderId="4" xfId="0" applyNumberFormat="1" applyFont="1" applyFill="1" applyBorder="1" applyAlignment="1">
      <alignment horizontal="justify" vertical="top" wrapText="1"/>
    </xf>
    <xf numFmtId="1" fontId="7" fillId="0" borderId="4" xfId="0" applyNumberFormat="1" applyFont="1" applyBorder="1" applyAlignment="1">
      <alignment horizontal="center" vertical="top" wrapText="1"/>
    </xf>
    <xf numFmtId="0" fontId="6" fillId="2" borderId="4" xfId="0" applyFont="1" applyFill="1" applyBorder="1" applyAlignment="1">
      <alignment horizontal="justify" vertical="top" wrapText="1"/>
    </xf>
    <xf numFmtId="0" fontId="7" fillId="2" borderId="4" xfId="0" applyFont="1" applyFill="1" applyBorder="1" applyAlignment="1">
      <alignment horizontal="justify" vertical="top" wrapText="1"/>
    </xf>
    <xf numFmtId="0" fontId="10" fillId="0" borderId="15" xfId="0" applyFont="1" applyBorder="1" applyAlignment="1">
      <alignment horizontal="center" vertical="top" wrapText="1"/>
    </xf>
    <xf numFmtId="1" fontId="7" fillId="0" borderId="8" xfId="0" applyNumberFormat="1" applyFont="1" applyFill="1" applyBorder="1" applyAlignment="1">
      <alignment horizontal="center" vertical="top" wrapText="1"/>
    </xf>
    <xf numFmtId="0" fontId="7" fillId="0" borderId="15"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4" xfId="0" applyFont="1" applyBorder="1" applyAlignment="1">
      <alignment horizontal="justify" vertical="top" wrapText="1"/>
    </xf>
    <xf numFmtId="0" fontId="7" fillId="0" borderId="4" xfId="0" applyFont="1" applyBorder="1" applyAlignment="1">
      <alignment horizontal="justify" vertical="top"/>
    </xf>
    <xf numFmtId="0" fontId="6" fillId="0" borderId="4" xfId="0" applyFont="1" applyFill="1" applyBorder="1" applyAlignment="1">
      <alignment horizontal="justify" vertical="top" wrapText="1"/>
    </xf>
    <xf numFmtId="0" fontId="7" fillId="0" borderId="1" xfId="0" applyFont="1" applyBorder="1" applyAlignment="1">
      <alignment horizontal="justify" vertical="top" wrapText="1"/>
    </xf>
    <xf numFmtId="165" fontId="6" fillId="2" borderId="4" xfId="0" applyNumberFormat="1" applyFont="1" applyFill="1" applyBorder="1" applyAlignment="1">
      <alignment horizontal="justify" vertical="top" wrapText="1"/>
    </xf>
    <xf numFmtId="0" fontId="4" fillId="2" borderId="4" xfId="0" applyFont="1" applyFill="1" applyBorder="1" applyAlignment="1" applyProtection="1">
      <alignment horizontal="center" vertical="top" wrapText="1"/>
      <protection locked="0"/>
    </xf>
    <xf numFmtId="0" fontId="6" fillId="2" borderId="4" xfId="0" applyFont="1" applyFill="1" applyBorder="1" applyAlignment="1" applyProtection="1">
      <alignment horizontal="justify" vertical="top" wrapText="1"/>
      <protection locked="0"/>
    </xf>
    <xf numFmtId="14" fontId="10" fillId="2" borderId="4" xfId="0" applyNumberFormat="1" applyFont="1" applyFill="1" applyBorder="1" applyAlignment="1">
      <alignment horizontal="center" vertical="top" wrapText="1"/>
    </xf>
    <xf numFmtId="10" fontId="6" fillId="0" borderId="4" xfId="0" applyNumberFormat="1" applyFont="1" applyFill="1" applyBorder="1" applyAlignment="1">
      <alignment horizontal="center" vertical="center" wrapText="1"/>
    </xf>
    <xf numFmtId="14" fontId="7" fillId="0" borderId="4" xfId="0" applyNumberFormat="1" applyFont="1" applyBorder="1" applyAlignment="1">
      <alignment horizontal="center" vertical="top"/>
    </xf>
    <xf numFmtId="1" fontId="7" fillId="0" borderId="4" xfId="0" applyNumberFormat="1" applyFont="1" applyBorder="1" applyAlignment="1">
      <alignment horizontal="center" vertical="top"/>
    </xf>
    <xf numFmtId="9" fontId="4" fillId="2" borderId="4" xfId="0" applyNumberFormat="1" applyFont="1" applyFill="1" applyBorder="1" applyAlignment="1" applyProtection="1">
      <alignment horizontal="center" vertical="center" wrapText="1"/>
      <protection locked="0"/>
    </xf>
    <xf numFmtId="0" fontId="10" fillId="0" borderId="15" xfId="0" applyFont="1" applyBorder="1" applyAlignment="1">
      <alignment horizontal="center" vertical="top" wrapText="1"/>
    </xf>
    <xf numFmtId="0" fontId="7" fillId="0" borderId="15" xfId="0" applyFont="1" applyFill="1" applyBorder="1" applyAlignment="1">
      <alignment vertical="top" wrapText="1"/>
    </xf>
    <xf numFmtId="14" fontId="10" fillId="0" borderId="4" xfId="0" applyNumberFormat="1" applyFont="1" applyFill="1" applyBorder="1" applyAlignment="1">
      <alignment horizontal="center" vertical="top" wrapText="1"/>
    </xf>
    <xf numFmtId="0" fontId="7" fillId="2" borderId="4" xfId="0" applyFont="1" applyFill="1" applyBorder="1" applyAlignment="1">
      <alignment vertical="top" wrapText="1"/>
    </xf>
    <xf numFmtId="14" fontId="10" fillId="2" borderId="15" xfId="0" applyNumberFormat="1" applyFont="1" applyFill="1" applyBorder="1" applyAlignment="1">
      <alignment horizontal="center" vertical="top" wrapText="1"/>
    </xf>
    <xf numFmtId="14" fontId="10" fillId="0" borderId="4" xfId="0" applyNumberFormat="1" applyFont="1" applyBorder="1" applyAlignment="1">
      <alignment horizontal="center" vertical="top" wrapText="1"/>
    </xf>
    <xf numFmtId="0" fontId="10" fillId="0" borderId="4" xfId="0" applyFont="1" applyBorder="1" applyAlignment="1">
      <alignment horizontal="center" vertical="top" wrapText="1"/>
    </xf>
    <xf numFmtId="0" fontId="10" fillId="0" borderId="8" xfId="0" applyFont="1" applyFill="1" applyBorder="1" applyAlignment="1">
      <alignment horizontal="center" vertical="top" wrapText="1"/>
    </xf>
    <xf numFmtId="14" fontId="6" fillId="0" borderId="4" xfId="0" applyNumberFormat="1" applyFont="1" applyFill="1" applyBorder="1" applyAlignment="1">
      <alignment horizontal="center" vertical="top" wrapText="1"/>
    </xf>
    <xf numFmtId="14" fontId="6" fillId="2" borderId="4" xfId="0" applyNumberFormat="1" applyFont="1" applyFill="1" applyBorder="1" applyAlignment="1">
      <alignment horizontal="center" vertical="top" wrapText="1"/>
    </xf>
    <xf numFmtId="1" fontId="6" fillId="2" borderId="4" xfId="0" applyNumberFormat="1" applyFont="1" applyFill="1" applyBorder="1" applyAlignment="1">
      <alignment horizontal="center" vertical="top" wrapText="1"/>
    </xf>
    <xf numFmtId="10" fontId="6" fillId="0" borderId="4" xfId="0" applyNumberFormat="1" applyFont="1" applyFill="1" applyBorder="1" applyAlignment="1">
      <alignment horizontal="center" vertical="top" wrapText="1"/>
    </xf>
    <xf numFmtId="0" fontId="7" fillId="0" borderId="0" xfId="0" applyFont="1" applyAlignment="1">
      <alignment vertical="top"/>
    </xf>
    <xf numFmtId="9" fontId="6" fillId="2" borderId="4" xfId="0" applyNumberFormat="1" applyFont="1" applyFill="1" applyBorder="1" applyAlignment="1">
      <alignment horizontal="justify" vertical="top" wrapText="1"/>
    </xf>
    <xf numFmtId="0" fontId="6" fillId="0" borderId="4" xfId="0" applyFont="1" applyFill="1" applyBorder="1" applyAlignment="1">
      <alignment horizontal="center" vertical="top" wrapText="1"/>
    </xf>
    <xf numFmtId="0" fontId="4" fillId="9" borderId="4" xfId="0" applyFont="1" applyFill="1" applyBorder="1" applyAlignment="1">
      <alignment horizontal="center" vertical="top" textRotation="90" wrapText="1"/>
    </xf>
    <xf numFmtId="1" fontId="6" fillId="0" borderId="4" xfId="0" applyNumberFormat="1" applyFont="1" applyFill="1" applyBorder="1" applyAlignment="1">
      <alignment horizontal="center" vertical="top" wrapText="1"/>
    </xf>
    <xf numFmtId="9" fontId="6" fillId="0" borderId="4" xfId="0" applyNumberFormat="1" applyFont="1" applyFill="1" applyBorder="1" applyAlignment="1">
      <alignment horizontal="justify" vertical="top" wrapText="1"/>
    </xf>
    <xf numFmtId="0" fontId="7" fillId="0" borderId="0" xfId="0" applyFont="1" applyFill="1" applyAlignment="1">
      <alignment vertical="top"/>
    </xf>
    <xf numFmtId="0" fontId="7" fillId="0" borderId="0" xfId="0" applyFont="1" applyBorder="1" applyAlignment="1">
      <alignment vertical="top"/>
    </xf>
    <xf numFmtId="9" fontId="7" fillId="0" borderId="6" xfId="0" applyNumberFormat="1" applyFont="1" applyBorder="1" applyAlignment="1">
      <alignment vertical="center"/>
    </xf>
    <xf numFmtId="9" fontId="7" fillId="0" borderId="0" xfId="0" applyNumberFormat="1" applyFont="1" applyBorder="1" applyAlignment="1">
      <alignment vertical="center"/>
    </xf>
    <xf numFmtId="9" fontId="5" fillId="0" borderId="6" xfId="0" applyNumberFormat="1" applyFont="1" applyBorder="1" applyAlignment="1">
      <alignment horizontal="center" vertical="center"/>
    </xf>
    <xf numFmtId="9" fontId="4" fillId="4" borderId="4" xfId="0" applyNumberFormat="1" applyFont="1" applyFill="1" applyBorder="1" applyAlignment="1">
      <alignment horizontal="center" vertical="center" wrapText="1"/>
    </xf>
    <xf numFmtId="9" fontId="7" fillId="0" borderId="0" xfId="0" applyNumberFormat="1" applyFont="1" applyAlignment="1">
      <alignment vertical="center"/>
    </xf>
    <xf numFmtId="9" fontId="7" fillId="0" borderId="6" xfId="0" applyNumberFormat="1" applyFont="1" applyBorder="1" applyAlignment="1">
      <alignment horizontal="center" vertical="center"/>
    </xf>
    <xf numFmtId="9" fontId="7" fillId="0" borderId="0" xfId="0" applyNumberFormat="1" applyFont="1" applyBorder="1" applyAlignment="1">
      <alignment horizontal="center" vertical="center"/>
    </xf>
    <xf numFmtId="9" fontId="4" fillId="2" borderId="4" xfId="0" applyNumberFormat="1" applyFont="1" applyFill="1" applyBorder="1" applyAlignment="1">
      <alignment horizontal="center" vertical="center" wrapText="1"/>
    </xf>
    <xf numFmtId="9" fontId="7" fillId="0" borderId="0" xfId="0" applyNumberFormat="1" applyFont="1" applyAlignment="1">
      <alignment horizontal="center" vertical="center"/>
    </xf>
    <xf numFmtId="9" fontId="4" fillId="0" borderId="4" xfId="0" applyNumberFormat="1" applyFont="1" applyFill="1" applyBorder="1" applyAlignment="1">
      <alignment horizontal="center" vertical="center" wrapText="1"/>
    </xf>
    <xf numFmtId="0" fontId="25" fillId="0" borderId="0" xfId="0" applyFont="1" applyAlignment="1">
      <alignment vertical="center"/>
    </xf>
    <xf numFmtId="14" fontId="7" fillId="0" borderId="17" xfId="0" applyNumberFormat="1" applyFont="1" applyFill="1" applyBorder="1" applyAlignment="1">
      <alignment horizontal="center" vertical="top" wrapText="1"/>
    </xf>
    <xf numFmtId="14" fontId="7" fillId="0" borderId="4" xfId="0" applyNumberFormat="1" applyFont="1" applyFill="1" applyBorder="1" applyAlignment="1">
      <alignment horizontal="center" vertical="top" wrapText="1"/>
    </xf>
    <xf numFmtId="1" fontId="7" fillId="0" borderId="4" xfId="0" applyNumberFormat="1" applyFont="1" applyFill="1" applyBorder="1" applyAlignment="1">
      <alignment horizontal="center" vertical="top" wrapText="1"/>
    </xf>
    <xf numFmtId="14" fontId="6" fillId="2" borderId="4" xfId="0" applyNumberFormat="1" applyFont="1" applyFill="1" applyBorder="1" applyAlignment="1" applyProtection="1">
      <alignment horizontal="center" vertical="top" wrapText="1"/>
      <protection locked="0"/>
    </xf>
    <xf numFmtId="9" fontId="4" fillId="5" borderId="4" xfId="2" applyFont="1" applyFill="1" applyBorder="1" applyAlignment="1">
      <alignment horizontal="center" vertical="center" wrapText="1"/>
    </xf>
    <xf numFmtId="9" fontId="10" fillId="6" borderId="4" xfId="0" applyNumberFormat="1" applyFont="1" applyFill="1" applyBorder="1" applyAlignment="1">
      <alignment horizontal="center" vertical="center"/>
    </xf>
    <xf numFmtId="166" fontId="4" fillId="5" borderId="4" xfId="2" applyNumberFormat="1" applyFont="1" applyFill="1" applyBorder="1" applyAlignment="1">
      <alignment horizontal="center" vertical="center" wrapText="1"/>
    </xf>
    <xf numFmtId="166" fontId="4" fillId="2"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xf>
    <xf numFmtId="9" fontId="10" fillId="0" borderId="8" xfId="0" applyNumberFormat="1" applyFont="1" applyBorder="1" applyAlignment="1">
      <alignment horizontal="center" vertical="center"/>
    </xf>
    <xf numFmtId="10" fontId="4" fillId="10" borderId="4" xfId="0" applyNumberFormat="1" applyFont="1" applyFill="1" applyBorder="1" applyAlignment="1">
      <alignment horizontal="center" vertical="center" wrapText="1"/>
    </xf>
    <xf numFmtId="10" fontId="4" fillId="6" borderId="4" xfId="0" applyNumberFormat="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9" fontId="4" fillId="5" borderId="4" xfId="0" applyNumberFormat="1" applyFont="1" applyFill="1" applyBorder="1" applyAlignment="1">
      <alignment horizontal="center" vertical="center" wrapText="1"/>
    </xf>
    <xf numFmtId="9" fontId="4" fillId="6" borderId="4" xfId="0" applyNumberFormat="1" applyFont="1" applyFill="1" applyBorder="1" applyAlignment="1">
      <alignment horizontal="center" vertical="center" wrapText="1"/>
    </xf>
    <xf numFmtId="9" fontId="4" fillId="6" borderId="14" xfId="0" applyNumberFormat="1" applyFont="1" applyFill="1" applyBorder="1" applyAlignment="1">
      <alignment horizontal="center" vertical="center" wrapText="1"/>
    </xf>
    <xf numFmtId="9" fontId="4" fillId="7" borderId="8" xfId="0" applyNumberFormat="1" applyFont="1" applyFill="1" applyBorder="1" applyAlignment="1">
      <alignment horizontal="center" vertical="center" wrapText="1"/>
    </xf>
    <xf numFmtId="9" fontId="4" fillId="7" borderId="4" xfId="0" applyNumberFormat="1" applyFont="1" applyFill="1" applyBorder="1" applyAlignment="1">
      <alignment horizontal="center" vertical="center" wrapText="1"/>
    </xf>
    <xf numFmtId="9" fontId="4" fillId="6" borderId="8" xfId="0" applyNumberFormat="1" applyFont="1" applyFill="1" applyBorder="1" applyAlignment="1">
      <alignment horizontal="center" vertical="center" wrapText="1"/>
    </xf>
    <xf numFmtId="9" fontId="4" fillId="5" borderId="8" xfId="0" applyNumberFormat="1" applyFont="1" applyFill="1" applyBorder="1" applyAlignment="1">
      <alignment horizontal="center" vertical="center" wrapText="1"/>
    </xf>
    <xf numFmtId="9" fontId="4" fillId="8" borderId="8"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0" fontId="4" fillId="9" borderId="4" xfId="0" applyFont="1" applyFill="1" applyBorder="1" applyAlignment="1">
      <alignment horizontal="center" vertical="top" wrapText="1"/>
    </xf>
    <xf numFmtId="0" fontId="10" fillId="9" borderId="4" xfId="0" applyFont="1" applyFill="1" applyBorder="1" applyAlignment="1">
      <alignment horizontal="center" vertical="top" wrapText="1"/>
    </xf>
    <xf numFmtId="0" fontId="7" fillId="0" borderId="4" xfId="0" applyFont="1" applyFill="1" applyBorder="1" applyAlignment="1">
      <alignment horizontal="justify" vertical="top" wrapText="1"/>
    </xf>
    <xf numFmtId="0" fontId="7" fillId="0" borderId="4" xfId="0" applyFont="1" applyBorder="1" applyAlignment="1">
      <alignment horizontal="justify" vertical="top" wrapText="1"/>
    </xf>
    <xf numFmtId="0" fontId="6" fillId="0"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0" fontId="10" fillId="4" borderId="4" xfId="0" applyFont="1" applyFill="1" applyBorder="1" applyAlignment="1">
      <alignment horizontal="left" vertical="center" wrapText="1"/>
    </xf>
    <xf numFmtId="9" fontId="4" fillId="2" borderId="4" xfId="0" applyNumberFormat="1" applyFont="1" applyFill="1" applyBorder="1" applyAlignment="1" applyProtection="1">
      <alignment horizontal="center" vertical="center" wrapText="1"/>
      <protection locked="0"/>
    </xf>
    <xf numFmtId="166" fontId="4" fillId="2" borderId="4" xfId="0" applyNumberFormat="1" applyFont="1" applyFill="1" applyBorder="1" applyAlignment="1">
      <alignment horizontal="center" vertical="center" wrapText="1"/>
    </xf>
    <xf numFmtId="0" fontId="6" fillId="0" borderId="4" xfId="0" applyFont="1" applyFill="1" applyBorder="1" applyAlignment="1">
      <alignment horizontal="justify" vertical="top" wrapText="1"/>
    </xf>
    <xf numFmtId="0" fontId="6" fillId="2"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4" xfId="0" applyFont="1" applyBorder="1" applyAlignment="1">
      <alignment horizontal="justify" vertical="top" wrapText="1"/>
    </xf>
    <xf numFmtId="0" fontId="7" fillId="0"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14" fontId="7" fillId="0" borderId="4" xfId="0" applyNumberFormat="1" applyFont="1" applyFill="1" applyBorder="1" applyAlignment="1">
      <alignment horizontal="center" vertical="top" wrapText="1"/>
    </xf>
    <xf numFmtId="1" fontId="7" fillId="0" borderId="4" xfId="0" applyNumberFormat="1" applyFont="1" applyFill="1" applyBorder="1" applyAlignment="1">
      <alignment horizontal="center" vertical="top" wrapText="1"/>
    </xf>
    <xf numFmtId="0" fontId="23" fillId="4"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14" fontId="7" fillId="0" borderId="15" xfId="0" applyNumberFormat="1" applyFont="1" applyBorder="1" applyAlignment="1">
      <alignment horizontal="center" vertical="top"/>
    </xf>
    <xf numFmtId="14" fontId="7" fillId="0" borderId="14" xfId="0" applyNumberFormat="1" applyFont="1" applyBorder="1" applyAlignment="1">
      <alignment horizontal="center" vertical="top"/>
    </xf>
    <xf numFmtId="14" fontId="7" fillId="0" borderId="8" xfId="0" applyNumberFormat="1" applyFont="1" applyBorder="1" applyAlignment="1">
      <alignment horizontal="center" vertical="top"/>
    </xf>
    <xf numFmtId="1" fontId="7" fillId="0" borderId="15" xfId="0" applyNumberFormat="1" applyFont="1" applyBorder="1" applyAlignment="1">
      <alignment horizontal="center" vertical="top"/>
    </xf>
    <xf numFmtId="1" fontId="7" fillId="0" borderId="14" xfId="0" applyNumberFormat="1" applyFont="1" applyBorder="1" applyAlignment="1">
      <alignment horizontal="center" vertical="top"/>
    </xf>
    <xf numFmtId="1" fontId="7" fillId="0" borderId="8" xfId="0" applyNumberFormat="1" applyFont="1" applyBorder="1" applyAlignment="1">
      <alignment horizontal="center" vertical="top"/>
    </xf>
    <xf numFmtId="14" fontId="7" fillId="0" borderId="14" xfId="0" applyNumberFormat="1" applyFont="1" applyFill="1" applyBorder="1" applyAlignment="1">
      <alignment horizontal="center" vertical="top" wrapText="1"/>
    </xf>
    <xf numFmtId="14" fontId="7" fillId="0" borderId="8" xfId="0" applyNumberFormat="1" applyFont="1" applyFill="1" applyBorder="1" applyAlignment="1">
      <alignment horizontal="center" vertical="top" wrapText="1"/>
    </xf>
    <xf numFmtId="1" fontId="7" fillId="0" borderId="14" xfId="0" applyNumberFormat="1" applyFont="1" applyFill="1" applyBorder="1" applyAlignment="1">
      <alignment horizontal="center" vertical="top" wrapText="1"/>
    </xf>
    <xf numFmtId="1" fontId="7" fillId="0" borderId="8" xfId="0" applyNumberFormat="1" applyFont="1" applyFill="1" applyBorder="1" applyAlignment="1">
      <alignment horizontal="center" vertical="top" wrapText="1"/>
    </xf>
    <xf numFmtId="14" fontId="7" fillId="0" borderId="15" xfId="0" applyNumberFormat="1" applyFont="1" applyFill="1" applyBorder="1" applyAlignment="1">
      <alignment horizontal="center" vertical="top" wrapText="1"/>
    </xf>
    <xf numFmtId="1" fontId="7" fillId="0" borderId="15" xfId="0" applyNumberFormat="1" applyFont="1" applyFill="1" applyBorder="1" applyAlignment="1">
      <alignment horizontal="center" vertical="top" wrapText="1"/>
    </xf>
    <xf numFmtId="166" fontId="4" fillId="2" borderId="4" xfId="0" applyNumberFormat="1" applyFont="1" applyFill="1" applyBorder="1" applyAlignment="1">
      <alignment horizontal="center" vertical="center" wrapText="1"/>
    </xf>
    <xf numFmtId="0" fontId="7" fillId="0" borderId="1" xfId="0" applyFont="1" applyFill="1" applyBorder="1" applyAlignment="1">
      <alignment horizontal="justify" vertical="top" wrapText="1"/>
    </xf>
    <xf numFmtId="1" fontId="7" fillId="0" borderId="21" xfId="0" applyNumberFormat="1" applyFont="1" applyBorder="1" applyAlignment="1">
      <alignment horizontal="center" vertical="top"/>
    </xf>
    <xf numFmtId="14" fontId="7" fillId="0" borderId="21" xfId="0" applyNumberFormat="1" applyFont="1" applyBorder="1" applyAlignment="1">
      <alignment horizontal="center" vertical="top"/>
    </xf>
    <xf numFmtId="0" fontId="7" fillId="0" borderId="1" xfId="0" applyFont="1" applyFill="1" applyBorder="1" applyAlignment="1">
      <alignment horizontal="justify" vertical="top"/>
    </xf>
    <xf numFmtId="0" fontId="7" fillId="0" borderId="1" xfId="0" applyFont="1" applyBorder="1" applyAlignment="1">
      <alignment horizontal="justify" vertical="top"/>
    </xf>
    <xf numFmtId="9" fontId="4" fillId="2" borderId="4" xfId="0" applyNumberFormat="1" applyFont="1" applyFill="1" applyBorder="1" applyAlignment="1" applyProtection="1">
      <alignment horizontal="center" vertical="center" wrapText="1"/>
      <protection locked="0"/>
    </xf>
    <xf numFmtId="0" fontId="7" fillId="0" borderId="15" xfId="0" applyFont="1" applyFill="1" applyBorder="1" applyAlignment="1">
      <alignment horizontal="justify" vertical="top" wrapText="1"/>
    </xf>
    <xf numFmtId="0" fontId="7" fillId="0" borderId="8" xfId="0" applyFont="1" applyFill="1" applyBorder="1" applyAlignment="1">
      <alignment horizontal="justify" vertical="top" wrapText="1"/>
    </xf>
    <xf numFmtId="0" fontId="7" fillId="0" borderId="14" xfId="0" applyFont="1" applyFill="1" applyBorder="1" applyAlignment="1">
      <alignment horizontal="justify" vertical="top" wrapText="1"/>
    </xf>
    <xf numFmtId="0" fontId="7" fillId="2" borderId="15" xfId="0" applyFont="1" applyFill="1" applyBorder="1" applyAlignment="1">
      <alignment horizontal="justify" vertical="top" wrapText="1"/>
    </xf>
    <xf numFmtId="0" fontId="7" fillId="2" borderId="8" xfId="0" applyFont="1" applyFill="1" applyBorder="1" applyAlignment="1">
      <alignment horizontal="justify" vertical="top" wrapText="1"/>
    </xf>
    <xf numFmtId="0" fontId="24" fillId="4" borderId="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4" fillId="4" borderId="4" xfId="0"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wrapText="1"/>
    </xf>
    <xf numFmtId="0" fontId="23" fillId="9"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10" fillId="9" borderId="4" xfId="0" applyFont="1" applyFill="1" applyBorder="1" applyAlignment="1">
      <alignment horizontal="center" vertical="center"/>
    </xf>
    <xf numFmtId="14" fontId="7" fillId="0" borderId="21" xfId="0" applyNumberFormat="1" applyFont="1" applyFill="1" applyBorder="1" applyAlignment="1">
      <alignment horizontal="center" vertical="top" wrapText="1"/>
    </xf>
    <xf numFmtId="0" fontId="7" fillId="2" borderId="14" xfId="0" applyFont="1" applyFill="1" applyBorder="1" applyAlignment="1">
      <alignment horizontal="justify" vertical="top" wrapText="1"/>
    </xf>
    <xf numFmtId="0" fontId="7" fillId="0" borderId="4" xfId="0" applyFont="1" applyFill="1" applyBorder="1" applyAlignment="1">
      <alignment horizontal="justify" vertical="top"/>
    </xf>
    <xf numFmtId="0" fontId="23" fillId="9"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10" fillId="9" borderId="5" xfId="0" applyFont="1" applyFill="1" applyBorder="1" applyAlignment="1">
      <alignment horizontal="center" vertical="center"/>
    </xf>
    <xf numFmtId="0" fontId="10" fillId="9" borderId="19" xfId="0" applyFont="1" applyFill="1" applyBorder="1" applyAlignment="1">
      <alignment horizontal="center" vertical="center"/>
    </xf>
    <xf numFmtId="0" fontId="4" fillId="4" borderId="15" xfId="0" applyFont="1" applyFill="1" applyBorder="1" applyAlignment="1" applyProtection="1">
      <alignment horizontal="center" vertical="center" wrapText="1"/>
      <protection locked="0"/>
    </xf>
    <xf numFmtId="0" fontId="4" fillId="4" borderId="15" xfId="0" applyFont="1" applyFill="1" applyBorder="1" applyAlignment="1">
      <alignment horizontal="center" vertical="center" wrapText="1"/>
    </xf>
    <xf numFmtId="0" fontId="7" fillId="0" borderId="16" xfId="0" applyFont="1" applyBorder="1" applyAlignment="1">
      <alignment horizontal="justify" vertical="top" wrapText="1"/>
    </xf>
    <xf numFmtId="0" fontId="7" fillId="0" borderId="1" xfId="0" applyFont="1" applyBorder="1" applyAlignment="1">
      <alignment horizontal="justify" vertical="top" wrapText="1"/>
    </xf>
    <xf numFmtId="0" fontId="7" fillId="0" borderId="15" xfId="0" applyFont="1" applyBorder="1" applyAlignment="1">
      <alignment horizontal="justify" vertical="top" wrapText="1"/>
    </xf>
    <xf numFmtId="0" fontId="7" fillId="0" borderId="8" xfId="0" applyFont="1" applyBorder="1" applyAlignment="1">
      <alignment horizontal="justify" vertical="top" wrapText="1"/>
    </xf>
    <xf numFmtId="0" fontId="10" fillId="9" borderId="9" xfId="0" applyFont="1" applyFill="1" applyBorder="1" applyAlignment="1">
      <alignment horizontal="center" vertical="center"/>
    </xf>
    <xf numFmtId="0" fontId="10" fillId="9" borderId="20" xfId="0" applyFont="1" applyFill="1" applyBorder="1" applyAlignment="1">
      <alignment horizontal="center" vertical="center"/>
    </xf>
    <xf numFmtId="0" fontId="7" fillId="0" borderId="4" xfId="0" applyFont="1" applyBorder="1" applyAlignment="1">
      <alignment horizontal="justify" vertical="top" wrapText="1"/>
    </xf>
    <xf numFmtId="0" fontId="7" fillId="0" borderId="4" xfId="0" applyFont="1" applyBorder="1" applyAlignment="1">
      <alignment horizontal="justify" vertical="top"/>
    </xf>
    <xf numFmtId="0" fontId="6" fillId="0" borderId="4" xfId="0" applyFont="1" applyFill="1" applyBorder="1" applyAlignment="1">
      <alignment horizontal="justify" vertical="top" wrapText="1"/>
    </xf>
    <xf numFmtId="9" fontId="4" fillId="2" borderId="4" xfId="0" applyNumberFormat="1" applyFont="1" applyFill="1" applyBorder="1" applyAlignment="1">
      <alignment horizontal="center" vertical="center" wrapText="1"/>
    </xf>
    <xf numFmtId="14" fontId="6" fillId="2" borderId="15" xfId="0" applyNumberFormat="1"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5" xfId="0" applyFont="1" applyFill="1" applyBorder="1" applyAlignment="1" applyProtection="1">
      <alignment horizontal="center" vertical="top" wrapText="1"/>
      <protection locked="0"/>
    </xf>
    <xf numFmtId="14" fontId="6" fillId="2" borderId="21" xfId="0" applyNumberFormat="1" applyFont="1" applyFill="1" applyBorder="1" applyAlignment="1" applyProtection="1">
      <alignment horizontal="center" vertical="top" wrapText="1"/>
      <protection locked="0"/>
    </xf>
    <xf numFmtId="0" fontId="6" fillId="2" borderId="14" xfId="0" applyFont="1" applyFill="1" applyBorder="1" applyAlignment="1" applyProtection="1">
      <alignment horizontal="center" vertical="top" wrapText="1"/>
      <protection locked="0"/>
    </xf>
    <xf numFmtId="1" fontId="6" fillId="2" borderId="21" xfId="0" applyNumberFormat="1" applyFont="1" applyFill="1" applyBorder="1" applyAlignment="1" applyProtection="1">
      <alignment horizontal="center" vertical="top" wrapText="1"/>
      <protection locked="0"/>
    </xf>
    <xf numFmtId="1" fontId="6" fillId="2" borderId="14" xfId="0" applyNumberFormat="1" applyFont="1" applyFill="1" applyBorder="1" applyAlignment="1" applyProtection="1">
      <alignment horizontal="center" vertical="top" wrapText="1"/>
      <protection locked="0"/>
    </xf>
    <xf numFmtId="1" fontId="6" fillId="2" borderId="8" xfId="0" applyNumberFormat="1" applyFont="1" applyFill="1" applyBorder="1" applyAlignment="1" applyProtection="1">
      <alignment horizontal="center" vertical="top" wrapText="1"/>
      <protection locked="0"/>
    </xf>
    <xf numFmtId="0" fontId="6" fillId="0" borderId="19" xfId="0" applyFont="1" applyBorder="1" applyAlignment="1">
      <alignment horizontal="center" vertical="center"/>
    </xf>
    <xf numFmtId="0" fontId="6" fillId="0" borderId="0" xfId="0" applyFont="1" applyBorder="1" applyAlignment="1">
      <alignment horizontal="center" vertical="center"/>
    </xf>
    <xf numFmtId="14" fontId="5" fillId="0" borderId="19" xfId="0" applyNumberFormat="1" applyFont="1" applyBorder="1" applyAlignment="1">
      <alignment horizontal="center" vertical="center"/>
    </xf>
    <xf numFmtId="14" fontId="5" fillId="0" borderId="0" xfId="0" applyNumberFormat="1"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17" fillId="4" borderId="16"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8" xfId="0" applyFont="1" applyFill="1" applyBorder="1" applyAlignment="1">
      <alignment horizontal="center" vertical="center" wrapText="1"/>
    </xf>
    <xf numFmtId="9" fontId="4" fillId="4" borderId="4" xfId="0" applyNumberFormat="1" applyFont="1" applyFill="1" applyBorder="1" applyAlignment="1" applyProtection="1">
      <alignment horizontal="center" vertical="center" wrapText="1"/>
      <protection locked="0"/>
    </xf>
    <xf numFmtId="0" fontId="4" fillId="9" borderId="4" xfId="0" applyFont="1" applyFill="1" applyBorder="1" applyAlignment="1" applyProtection="1">
      <alignment horizontal="center" vertical="center" wrapText="1"/>
      <protection locked="0"/>
    </xf>
    <xf numFmtId="10" fontId="6" fillId="0" borderId="4" xfId="0" applyNumberFormat="1"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0" fillId="9" borderId="11" xfId="0" applyFont="1" applyFill="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4" fillId="9" borderId="4" xfId="0" applyFont="1" applyFill="1" applyBorder="1" applyAlignment="1">
      <alignment horizontal="center" vertical="top" textRotation="90" wrapText="1"/>
    </xf>
    <xf numFmtId="0" fontId="6" fillId="2" borderId="4" xfId="0" applyFont="1" applyFill="1" applyBorder="1" applyAlignment="1">
      <alignment horizontal="justify" vertical="top" wrapText="1"/>
    </xf>
    <xf numFmtId="0" fontId="4"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23" fillId="4" borderId="4" xfId="0" applyFont="1" applyFill="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18" fillId="0" borderId="19"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13" xfId="0" applyFont="1" applyBorder="1" applyAlignment="1">
      <alignment horizontal="right" vertical="center" wrapText="1"/>
    </xf>
    <xf numFmtId="0" fontId="6" fillId="0" borderId="4" xfId="0" applyFont="1" applyFill="1" applyBorder="1" applyAlignment="1">
      <alignment horizontal="center" vertical="top" wrapText="1"/>
    </xf>
    <xf numFmtId="0" fontId="7" fillId="0" borderId="4" xfId="0" applyFont="1" applyFill="1" applyBorder="1" applyAlignment="1">
      <alignment horizontal="center" vertical="top" wrapText="1"/>
    </xf>
    <xf numFmtId="9" fontId="4" fillId="4" borderId="10" xfId="0" applyNumberFormat="1" applyFont="1" applyFill="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2" xfId="0" applyFont="1" applyFill="1" applyBorder="1" applyAlignment="1">
      <alignment horizontal="center" vertical="center"/>
    </xf>
    <xf numFmtId="0" fontId="17" fillId="4" borderId="1" xfId="0" applyFont="1" applyFill="1" applyBorder="1" applyAlignment="1">
      <alignment horizontal="center" vertical="center" wrapText="1"/>
    </xf>
    <xf numFmtId="0" fontId="4" fillId="4" borderId="10" xfId="0" applyFont="1" applyFill="1" applyBorder="1" applyAlignment="1" applyProtection="1">
      <alignment horizontal="center" vertical="center" wrapText="1"/>
      <protection locked="0"/>
    </xf>
    <xf numFmtId="14" fontId="7" fillId="0" borderId="15" xfId="0" applyNumberFormat="1" applyFont="1" applyFill="1" applyBorder="1" applyAlignment="1">
      <alignment horizontal="justify" vertical="top" wrapText="1"/>
    </xf>
    <xf numFmtId="14" fontId="7" fillId="0" borderId="8" xfId="0" applyNumberFormat="1" applyFont="1" applyFill="1" applyBorder="1" applyAlignment="1">
      <alignment horizontal="justify" vertical="top" wrapText="1"/>
    </xf>
    <xf numFmtId="0" fontId="7" fillId="0" borderId="8" xfId="0" applyFont="1" applyFill="1" applyBorder="1" applyAlignment="1">
      <alignment horizontal="center" vertical="top" wrapText="1"/>
    </xf>
    <xf numFmtId="1" fontId="7" fillId="0" borderId="15" xfId="0" applyNumberFormat="1" applyFont="1" applyBorder="1" applyAlignment="1">
      <alignment horizontal="center" vertical="top" wrapText="1"/>
    </xf>
    <xf numFmtId="1" fontId="7" fillId="0" borderId="14" xfId="0" applyNumberFormat="1" applyFont="1" applyBorder="1" applyAlignment="1">
      <alignment horizontal="center" vertical="top" wrapText="1"/>
    </xf>
    <xf numFmtId="1" fontId="7" fillId="0" borderId="8" xfId="0" applyNumberFormat="1" applyFont="1" applyBorder="1" applyAlignment="1">
      <alignment horizontal="center" vertical="top" wrapText="1"/>
    </xf>
    <xf numFmtId="0" fontId="7" fillId="0" borderId="15"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3">
    <cellStyle name="Moneda" xfId="1" builtinId="4"/>
    <cellStyle name="Normal" xfId="0" builtinId="0"/>
    <cellStyle name="Porcentaje"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27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Q38"/>
  <sheetViews>
    <sheetView tabSelected="1" topLeftCell="A8" zoomScale="60" zoomScaleNormal="60" zoomScalePageLayoutView="55" workbookViewId="0">
      <pane xSplit="11" ySplit="4" topLeftCell="L12" activePane="bottomRight" state="frozen"/>
      <selection activeCell="A8" sqref="A8"/>
      <selection pane="topRight" activeCell="L8" sqref="L8"/>
      <selection pane="bottomLeft" activeCell="A12" sqref="A12"/>
      <selection pane="bottomRight" activeCell="A12" sqref="A12:A14"/>
    </sheetView>
  </sheetViews>
  <sheetFormatPr baseColWidth="10" defaultRowHeight="16.5" x14ac:dyDescent="0.25"/>
  <cols>
    <col min="1" max="1" width="11.42578125" style="7"/>
    <col min="2" max="2" width="31.85546875" style="7" customWidth="1"/>
    <col min="3" max="3" width="11.85546875" style="7" customWidth="1"/>
    <col min="4" max="4" width="24.28515625" style="7" customWidth="1"/>
    <col min="5" max="5" width="11.42578125" style="7"/>
    <col min="6" max="6" width="23.85546875" style="7" customWidth="1"/>
    <col min="7" max="7" width="12.140625" style="7" customWidth="1"/>
    <col min="8" max="8" width="19.7109375" style="7" customWidth="1"/>
    <col min="9" max="9" width="12.85546875" style="11" customWidth="1"/>
    <col min="10" max="10" width="17.140625" style="11" customWidth="1"/>
    <col min="11" max="11" width="19" style="7" customWidth="1"/>
    <col min="12" max="12" width="20" style="13" hidden="1" customWidth="1"/>
    <col min="13" max="13" width="38.85546875" style="13" hidden="1" customWidth="1"/>
    <col min="14" max="14" width="22.42578125" style="13" hidden="1" customWidth="1"/>
    <col min="15" max="15" width="49.7109375" style="13" hidden="1" customWidth="1"/>
    <col min="16" max="16" width="22.42578125" style="13" hidden="1" customWidth="1"/>
    <col min="17" max="17" width="10.7109375" style="104" hidden="1" customWidth="1"/>
    <col min="18" max="18" width="10.7109375" style="108" hidden="1" customWidth="1"/>
    <col min="19" max="19" width="50.85546875" style="7" hidden="1" customWidth="1"/>
    <col min="20" max="20" width="19.42578125" style="7" hidden="1" customWidth="1"/>
    <col min="21" max="21" width="48.140625" style="7" hidden="1" customWidth="1"/>
    <col min="22" max="22" width="18" style="7" hidden="1" customWidth="1"/>
    <col min="23" max="23" width="17.140625" style="7" hidden="1" customWidth="1"/>
    <col min="24" max="24" width="19" style="7" hidden="1" customWidth="1"/>
    <col min="25" max="25" width="68.42578125" style="7" hidden="1" customWidth="1"/>
    <col min="26" max="26" width="16.85546875" style="7" hidden="1" customWidth="1"/>
    <col min="27" max="27" width="20" style="7" hidden="1" customWidth="1"/>
    <col min="28" max="28" width="63" style="7" hidden="1" customWidth="1"/>
    <col min="29" max="29" width="27.28515625" style="7" hidden="1" customWidth="1"/>
    <col min="30" max="31" width="10.7109375" style="7" hidden="1" customWidth="1"/>
    <col min="32" max="32" width="57.28515625" style="7" hidden="1" customWidth="1"/>
    <col min="33" max="33" width="20.85546875" style="7" hidden="1" customWidth="1"/>
    <col min="34" max="34" width="64.28515625" style="7" hidden="1" customWidth="1"/>
    <col min="35" max="35" width="20.7109375" style="7" hidden="1" customWidth="1"/>
    <col min="36" max="36" width="17.140625" style="7" hidden="1" customWidth="1"/>
    <col min="37" max="37" width="19" style="7" hidden="1" customWidth="1"/>
    <col min="38" max="38" width="49.42578125" style="7" hidden="1" customWidth="1"/>
    <col min="39" max="40" width="10.7109375" style="7" hidden="1" customWidth="1"/>
    <col min="41" max="41" width="50.28515625" style="7" hidden="1" customWidth="1"/>
    <col min="42" max="42" width="22.85546875" style="7" hidden="1" customWidth="1"/>
    <col min="43" max="43" width="63.5703125" style="7" hidden="1" customWidth="1"/>
    <col min="44" max="44" width="21.5703125" style="7" hidden="1" customWidth="1"/>
    <col min="45" max="45" width="15.7109375" style="7" hidden="1" customWidth="1"/>
    <col min="46" max="46" width="20" style="7" hidden="1" customWidth="1"/>
    <col min="47" max="47" width="50.85546875" style="7" hidden="1" customWidth="1"/>
    <col min="48" max="49" width="10.7109375" style="7" hidden="1" customWidth="1"/>
    <col min="50" max="50" width="47.28515625" style="7" hidden="1" customWidth="1"/>
    <col min="51" max="51" width="29.28515625" style="7" hidden="1" customWidth="1"/>
    <col min="52" max="52" width="68.85546875" style="7" hidden="1" customWidth="1"/>
    <col min="53" max="53" width="21.140625" style="7" hidden="1" customWidth="1"/>
    <col min="54" max="54" width="17.28515625" style="7" hidden="1" customWidth="1"/>
    <col min="55" max="55" width="19.42578125" style="7" hidden="1" customWidth="1"/>
    <col min="56" max="56" width="40.140625" style="7" hidden="1" customWidth="1"/>
    <col min="57" max="58" width="10.7109375" style="7" hidden="1" customWidth="1"/>
    <col min="59" max="59" width="61.7109375" style="7" hidden="1" customWidth="1"/>
    <col min="60" max="60" width="21" style="7" hidden="1" customWidth="1"/>
    <col min="61" max="61" width="83.140625" style="7" hidden="1" customWidth="1"/>
    <col min="62" max="62" width="19.85546875" style="7" hidden="1" customWidth="1"/>
    <col min="63" max="63" width="15" style="7" hidden="1" customWidth="1"/>
    <col min="64" max="64" width="19" style="7" hidden="1" customWidth="1"/>
    <col min="65" max="65" width="56.85546875" style="7" hidden="1" customWidth="1"/>
    <col min="66" max="67" width="10.7109375" style="7" hidden="1" customWidth="1"/>
    <col min="68" max="68" width="53.140625" style="7" hidden="1" customWidth="1"/>
    <col min="69" max="69" width="28.7109375" style="7" hidden="1" customWidth="1"/>
    <col min="70" max="70" width="76.28515625" style="7" hidden="1" customWidth="1"/>
    <col min="71" max="71" width="20.42578125" style="7" hidden="1" customWidth="1"/>
    <col min="72" max="72" width="13.140625" style="7" hidden="1" customWidth="1"/>
    <col min="73" max="73" width="18.28515625" style="7" hidden="1" customWidth="1"/>
    <col min="74" max="74" width="61.7109375" style="7" hidden="1" customWidth="1"/>
    <col min="75" max="76" width="10.7109375" style="7" hidden="1" customWidth="1"/>
    <col min="77" max="77" width="47.42578125" style="7" hidden="1" customWidth="1"/>
    <col min="78" max="78" width="20.7109375" style="7" hidden="1" customWidth="1"/>
    <col min="79" max="79" width="71.140625" style="7" hidden="1" customWidth="1"/>
    <col min="80" max="80" width="20.7109375" style="7" hidden="1" customWidth="1"/>
    <col min="81" max="81" width="15.5703125" style="7" hidden="1" customWidth="1"/>
    <col min="82" max="82" width="18.28515625" style="7" hidden="1" customWidth="1"/>
    <col min="83" max="83" width="63.42578125" style="7" hidden="1" customWidth="1"/>
    <col min="84" max="84" width="21.28515625" style="7" hidden="1" customWidth="1"/>
    <col min="85" max="85" width="10.7109375" style="7" hidden="1" customWidth="1"/>
    <col min="86" max="86" width="39" style="7" hidden="1" customWidth="1"/>
    <col min="87" max="87" width="29.85546875" style="7" hidden="1" customWidth="1"/>
    <col min="88" max="88" width="127.7109375" style="7" hidden="1" customWidth="1"/>
    <col min="89" max="89" width="22.140625" style="7" hidden="1" customWidth="1"/>
    <col min="90" max="90" width="25.28515625" style="7" customWidth="1"/>
    <col min="91" max="91" width="10.7109375" style="7" customWidth="1"/>
    <col min="92" max="92" width="49.5703125" style="7" customWidth="1"/>
    <col min="93" max="93" width="26.7109375" style="7" customWidth="1"/>
    <col min="94" max="94" width="100.7109375" style="7" customWidth="1"/>
    <col min="95" max="95" width="22.140625" style="7" customWidth="1"/>
    <col min="96" max="16384" width="11.42578125" style="7"/>
  </cols>
  <sheetData>
    <row r="1" spans="1:95" hidden="1" x14ac:dyDescent="0.25">
      <c r="A1" s="18"/>
      <c r="B1" s="19"/>
      <c r="C1" s="18"/>
      <c r="D1" s="19"/>
      <c r="E1" s="19"/>
      <c r="F1" s="19"/>
      <c r="G1" s="19"/>
      <c r="H1" s="19"/>
      <c r="I1" s="20"/>
      <c r="J1" s="20"/>
      <c r="K1" s="19"/>
      <c r="L1" s="45"/>
      <c r="M1" s="45"/>
      <c r="N1" s="45"/>
      <c r="O1" s="45"/>
      <c r="P1" s="45"/>
      <c r="Q1" s="100"/>
      <c r="R1" s="105"/>
      <c r="S1" s="19"/>
      <c r="T1" s="19"/>
      <c r="U1" s="19"/>
      <c r="V1" s="19"/>
      <c r="W1" s="19"/>
      <c r="X1" s="19"/>
      <c r="Y1" s="19"/>
      <c r="Z1" s="19"/>
      <c r="AA1" s="19"/>
      <c r="AB1" s="19"/>
      <c r="AC1" s="19"/>
      <c r="AJ1" s="19"/>
      <c r="AK1" s="19"/>
      <c r="AL1" s="19"/>
    </row>
    <row r="2" spans="1:95" hidden="1" x14ac:dyDescent="0.25">
      <c r="A2" s="21"/>
      <c r="B2" s="22"/>
      <c r="C2" s="21"/>
      <c r="D2" s="22"/>
      <c r="E2" s="22"/>
      <c r="F2" s="22"/>
      <c r="G2" s="22"/>
      <c r="H2" s="22"/>
      <c r="I2" s="23"/>
      <c r="J2" s="23"/>
      <c r="K2" s="22"/>
      <c r="L2" s="46"/>
      <c r="M2" s="46"/>
      <c r="N2" s="46"/>
      <c r="O2" s="46"/>
      <c r="P2" s="46"/>
      <c r="Q2" s="101"/>
      <c r="R2" s="106"/>
      <c r="S2" s="22"/>
      <c r="T2" s="22"/>
      <c r="U2" s="22"/>
      <c r="V2" s="22"/>
      <c r="W2" s="22"/>
      <c r="X2" s="22"/>
      <c r="Y2" s="22"/>
      <c r="Z2" s="22"/>
      <c r="AA2" s="22"/>
      <c r="AB2" s="22"/>
      <c r="AC2" s="22"/>
      <c r="AJ2" s="22"/>
      <c r="AK2" s="22"/>
      <c r="AL2" s="22"/>
    </row>
    <row r="3" spans="1:95" hidden="1" x14ac:dyDescent="0.25">
      <c r="A3" s="240" t="s">
        <v>0</v>
      </c>
      <c r="B3" s="241"/>
      <c r="C3" s="242" t="s">
        <v>144</v>
      </c>
      <c r="D3" s="243"/>
      <c r="E3" s="243"/>
      <c r="F3" s="243"/>
      <c r="G3" s="243"/>
      <c r="H3" s="243"/>
      <c r="I3" s="244"/>
      <c r="J3" s="17" t="s">
        <v>1</v>
      </c>
      <c r="K3" s="220" t="s">
        <v>143</v>
      </c>
      <c r="L3" s="221"/>
      <c r="M3" s="221"/>
      <c r="N3" s="221"/>
      <c r="O3" s="221"/>
      <c r="P3" s="221"/>
      <c r="Q3" s="221"/>
      <c r="R3" s="221"/>
      <c r="S3" s="221"/>
      <c r="T3" s="221"/>
      <c r="U3" s="221"/>
      <c r="V3" s="221"/>
      <c r="W3" s="221"/>
      <c r="X3" s="221"/>
      <c r="Y3" s="221"/>
      <c r="Z3" s="221"/>
      <c r="AA3" s="221"/>
      <c r="AB3" s="221"/>
      <c r="AC3" s="221"/>
    </row>
    <row r="4" spans="1:95" hidden="1" x14ac:dyDescent="0.25">
      <c r="A4" s="245" t="s">
        <v>2</v>
      </c>
      <c r="B4" s="246"/>
      <c r="C4" s="242" t="s">
        <v>130</v>
      </c>
      <c r="D4" s="243"/>
      <c r="E4" s="243"/>
      <c r="F4" s="243"/>
      <c r="G4" s="243"/>
      <c r="H4" s="243"/>
      <c r="I4" s="244"/>
      <c r="J4" s="240" t="s">
        <v>3</v>
      </c>
      <c r="K4" s="249"/>
      <c r="L4" s="222">
        <v>42998</v>
      </c>
      <c r="M4" s="223"/>
      <c r="N4" s="223"/>
      <c r="O4" s="223"/>
      <c r="P4" s="223"/>
      <c r="Q4" s="223"/>
      <c r="R4" s="223"/>
      <c r="S4" s="223"/>
      <c r="T4" s="223"/>
      <c r="U4" s="223"/>
      <c r="V4" s="223"/>
      <c r="W4" s="223"/>
      <c r="X4" s="223"/>
      <c r="Y4" s="223"/>
      <c r="Z4" s="223"/>
      <c r="AA4" s="223"/>
      <c r="AB4" s="223"/>
      <c r="AC4" s="223"/>
    </row>
    <row r="5" spans="1:95" hidden="1" x14ac:dyDescent="0.25">
      <c r="A5" s="245" t="s">
        <v>4</v>
      </c>
      <c r="B5" s="246"/>
      <c r="C5" s="250" t="s">
        <v>100</v>
      </c>
      <c r="D5" s="251"/>
      <c r="E5" s="251"/>
      <c r="F5" s="251"/>
      <c r="G5" s="251"/>
      <c r="H5" s="251"/>
      <c r="I5" s="252"/>
      <c r="J5" s="253" t="s">
        <v>5</v>
      </c>
      <c r="K5" s="254"/>
      <c r="L5" s="224"/>
      <c r="M5" s="225"/>
      <c r="N5" s="225"/>
      <c r="O5" s="225"/>
      <c r="P5" s="225"/>
      <c r="Q5" s="225"/>
      <c r="R5" s="225"/>
      <c r="S5" s="225"/>
      <c r="T5" s="225"/>
      <c r="U5" s="225"/>
      <c r="V5" s="225"/>
      <c r="W5" s="225"/>
      <c r="X5" s="225"/>
      <c r="Y5" s="225"/>
      <c r="Z5" s="225"/>
      <c r="AA5" s="225"/>
      <c r="AB5" s="225"/>
      <c r="AC5" s="225"/>
    </row>
    <row r="6" spans="1:95" hidden="1" x14ac:dyDescent="0.25">
      <c r="A6" s="245" t="s">
        <v>6</v>
      </c>
      <c r="B6" s="246"/>
      <c r="C6" s="14" t="s">
        <v>77</v>
      </c>
      <c r="D6" s="15"/>
      <c r="E6" s="15"/>
      <c r="F6" s="15"/>
      <c r="G6" s="15"/>
      <c r="H6" s="15"/>
      <c r="I6" s="8"/>
      <c r="J6" s="9"/>
      <c r="K6" s="10"/>
      <c r="L6" s="47"/>
      <c r="M6" s="47"/>
      <c r="N6" s="47"/>
      <c r="O6" s="47"/>
      <c r="P6" s="47"/>
      <c r="Q6" s="102"/>
      <c r="R6" s="102"/>
      <c r="S6" s="8"/>
      <c r="T6" s="8"/>
      <c r="U6" s="8"/>
      <c r="V6" s="8"/>
      <c r="W6" s="8"/>
      <c r="X6" s="8"/>
      <c r="Y6" s="16"/>
      <c r="Z6" s="16"/>
      <c r="AA6" s="16"/>
      <c r="AB6" s="16"/>
      <c r="AC6" s="16"/>
      <c r="AJ6" s="8"/>
      <c r="AK6" s="8"/>
      <c r="AL6" s="16"/>
    </row>
    <row r="7" spans="1:95" ht="26.25" hidden="1" customHeight="1" x14ac:dyDescent="0.25">
      <c r="A7" s="255" t="s">
        <v>36</v>
      </c>
      <c r="B7" s="256"/>
      <c r="C7" s="258" t="s">
        <v>120</v>
      </c>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row>
    <row r="8" spans="1:95" s="110" customFormat="1" ht="36" customHeight="1" x14ac:dyDescent="0.25">
      <c r="A8" s="267"/>
      <c r="B8" s="267"/>
      <c r="C8" s="267"/>
      <c r="D8" s="267"/>
      <c r="E8" s="267"/>
      <c r="F8" s="267"/>
      <c r="G8" s="267"/>
      <c r="H8" s="267"/>
      <c r="I8" s="267"/>
      <c r="J8" s="267"/>
      <c r="K8" s="267"/>
      <c r="L8" s="257" t="s">
        <v>195</v>
      </c>
      <c r="M8" s="257"/>
      <c r="N8" s="257"/>
      <c r="O8" s="257"/>
      <c r="P8" s="257"/>
      <c r="Q8" s="257" t="s">
        <v>194</v>
      </c>
      <c r="R8" s="257"/>
      <c r="S8" s="257"/>
      <c r="T8" s="257"/>
      <c r="U8" s="257"/>
      <c r="V8" s="257"/>
      <c r="W8" s="181" t="s">
        <v>407</v>
      </c>
      <c r="X8" s="181"/>
      <c r="Y8" s="181"/>
      <c r="Z8" s="150" t="s">
        <v>408</v>
      </c>
      <c r="AA8" s="151"/>
      <c r="AB8" s="151"/>
      <c r="AC8" s="152"/>
      <c r="AD8" s="268" t="s">
        <v>211</v>
      </c>
      <c r="AE8" s="269"/>
      <c r="AF8" s="269"/>
      <c r="AG8" s="269"/>
      <c r="AH8" s="269"/>
      <c r="AI8" s="270"/>
      <c r="AJ8" s="181" t="s">
        <v>237</v>
      </c>
      <c r="AK8" s="181"/>
      <c r="AL8" s="188"/>
      <c r="AM8" s="257" t="s">
        <v>275</v>
      </c>
      <c r="AN8" s="257"/>
      <c r="AO8" s="257"/>
      <c r="AP8" s="257"/>
      <c r="AQ8" s="257"/>
      <c r="AR8" s="257"/>
      <c r="AS8" s="181" t="s">
        <v>269</v>
      </c>
      <c r="AT8" s="181"/>
      <c r="AU8" s="188"/>
      <c r="AV8" s="257" t="s">
        <v>274</v>
      </c>
      <c r="AW8" s="257"/>
      <c r="AX8" s="257"/>
      <c r="AY8" s="257"/>
      <c r="AZ8" s="257"/>
      <c r="BA8" s="257"/>
      <c r="BB8" s="181" t="s">
        <v>303</v>
      </c>
      <c r="BC8" s="181"/>
      <c r="BD8" s="188"/>
      <c r="BE8" s="189" t="s">
        <v>302</v>
      </c>
      <c r="BF8" s="190"/>
      <c r="BG8" s="190"/>
      <c r="BH8" s="190"/>
      <c r="BI8" s="190"/>
      <c r="BJ8" s="191"/>
      <c r="BK8" s="181" t="s">
        <v>325</v>
      </c>
      <c r="BL8" s="181"/>
      <c r="BM8" s="181"/>
      <c r="BN8" s="177" t="s">
        <v>328</v>
      </c>
      <c r="BO8" s="177"/>
      <c r="BP8" s="177"/>
      <c r="BQ8" s="177"/>
      <c r="BR8" s="177"/>
      <c r="BS8" s="177"/>
      <c r="BT8" s="181" t="s">
        <v>365</v>
      </c>
      <c r="BU8" s="181"/>
      <c r="BV8" s="181"/>
      <c r="BW8" s="177" t="s">
        <v>371</v>
      </c>
      <c r="BX8" s="177"/>
      <c r="BY8" s="177"/>
      <c r="BZ8" s="177"/>
      <c r="CA8" s="177"/>
      <c r="CB8" s="177"/>
      <c r="CC8" s="181" t="s">
        <v>374</v>
      </c>
      <c r="CD8" s="181"/>
      <c r="CE8" s="181"/>
      <c r="CF8" s="177" t="s">
        <v>470</v>
      </c>
      <c r="CG8" s="177"/>
      <c r="CH8" s="177"/>
      <c r="CI8" s="177"/>
      <c r="CJ8" s="177"/>
      <c r="CK8" s="177"/>
      <c r="CL8" s="177" t="s">
        <v>471</v>
      </c>
      <c r="CM8" s="177"/>
      <c r="CN8" s="177"/>
      <c r="CO8" s="177"/>
      <c r="CP8" s="177"/>
      <c r="CQ8" s="177"/>
    </row>
    <row r="9" spans="1:95" ht="30.75" customHeight="1" x14ac:dyDescent="0.25">
      <c r="A9" s="182" t="s">
        <v>34</v>
      </c>
      <c r="B9" s="182"/>
      <c r="C9" s="182"/>
      <c r="D9" s="182"/>
      <c r="E9" s="182"/>
      <c r="F9" s="182"/>
      <c r="G9" s="182"/>
      <c r="H9" s="182"/>
      <c r="I9" s="182"/>
      <c r="J9" s="182"/>
      <c r="K9" s="182"/>
      <c r="L9" s="178" t="s">
        <v>145</v>
      </c>
      <c r="M9" s="178"/>
      <c r="N9" s="178"/>
      <c r="O9" s="178" t="s">
        <v>33</v>
      </c>
      <c r="P9" s="178"/>
      <c r="Q9" s="226" t="s">
        <v>145</v>
      </c>
      <c r="R9" s="227"/>
      <c r="S9" s="227"/>
      <c r="T9" s="228"/>
      <c r="U9" s="229" t="s">
        <v>33</v>
      </c>
      <c r="V9" s="229"/>
      <c r="W9" s="192" t="s">
        <v>32</v>
      </c>
      <c r="X9" s="193"/>
      <c r="Y9" s="238"/>
      <c r="Z9" s="233" t="s">
        <v>145</v>
      </c>
      <c r="AA9" s="234"/>
      <c r="AB9" s="234"/>
      <c r="AC9" s="235"/>
      <c r="AD9" s="271" t="s">
        <v>145</v>
      </c>
      <c r="AE9" s="234"/>
      <c r="AF9" s="234"/>
      <c r="AG9" s="235"/>
      <c r="AH9" s="178" t="s">
        <v>33</v>
      </c>
      <c r="AI9" s="178"/>
      <c r="AJ9" s="192" t="s">
        <v>32</v>
      </c>
      <c r="AK9" s="193"/>
      <c r="AL9" s="194"/>
      <c r="AM9" s="178" t="s">
        <v>145</v>
      </c>
      <c r="AN9" s="178"/>
      <c r="AO9" s="178"/>
      <c r="AP9" s="178"/>
      <c r="AQ9" s="178" t="s">
        <v>33</v>
      </c>
      <c r="AR9" s="178"/>
      <c r="AS9" s="192" t="s">
        <v>32</v>
      </c>
      <c r="AT9" s="193"/>
      <c r="AU9" s="194"/>
      <c r="AV9" s="178" t="s">
        <v>145</v>
      </c>
      <c r="AW9" s="178"/>
      <c r="AX9" s="178"/>
      <c r="AY9" s="178"/>
      <c r="AZ9" s="178" t="s">
        <v>33</v>
      </c>
      <c r="BA9" s="178"/>
      <c r="BB9" s="192" t="s">
        <v>32</v>
      </c>
      <c r="BC9" s="193"/>
      <c r="BD9" s="194"/>
      <c r="BE9" s="178" t="s">
        <v>145</v>
      </c>
      <c r="BF9" s="178"/>
      <c r="BG9" s="178"/>
      <c r="BH9" s="178"/>
      <c r="BI9" s="178" t="s">
        <v>33</v>
      </c>
      <c r="BJ9" s="178"/>
      <c r="BK9" s="182" t="s">
        <v>32</v>
      </c>
      <c r="BL9" s="182"/>
      <c r="BM9" s="182"/>
      <c r="BN9" s="178" t="s">
        <v>145</v>
      </c>
      <c r="BO9" s="178"/>
      <c r="BP9" s="178"/>
      <c r="BQ9" s="178"/>
      <c r="BR9" s="178" t="s">
        <v>33</v>
      </c>
      <c r="BS9" s="178"/>
      <c r="BT9" s="182" t="s">
        <v>32</v>
      </c>
      <c r="BU9" s="182"/>
      <c r="BV9" s="182"/>
      <c r="BW9" s="178" t="s">
        <v>145</v>
      </c>
      <c r="BX9" s="178"/>
      <c r="BY9" s="178"/>
      <c r="BZ9" s="178"/>
      <c r="CA9" s="178" t="s">
        <v>33</v>
      </c>
      <c r="CB9" s="178"/>
      <c r="CC9" s="182" t="s">
        <v>32</v>
      </c>
      <c r="CD9" s="182"/>
      <c r="CE9" s="182"/>
      <c r="CF9" s="178" t="s">
        <v>145</v>
      </c>
      <c r="CG9" s="178"/>
      <c r="CH9" s="178"/>
      <c r="CI9" s="178"/>
      <c r="CJ9" s="178" t="s">
        <v>33</v>
      </c>
      <c r="CK9" s="178"/>
      <c r="CL9" s="178" t="s">
        <v>145</v>
      </c>
      <c r="CM9" s="178"/>
      <c r="CN9" s="178"/>
      <c r="CO9" s="178"/>
      <c r="CP9" s="178" t="s">
        <v>33</v>
      </c>
      <c r="CQ9" s="178"/>
    </row>
    <row r="10" spans="1:95" ht="46.5" customHeight="1" x14ac:dyDescent="0.25">
      <c r="A10" s="231" t="s">
        <v>7</v>
      </c>
      <c r="B10" s="231" t="s">
        <v>8</v>
      </c>
      <c r="C10" s="231" t="s">
        <v>38</v>
      </c>
      <c r="D10" s="231" t="s">
        <v>101</v>
      </c>
      <c r="E10" s="231" t="s">
        <v>48</v>
      </c>
      <c r="F10" s="231" t="s">
        <v>9</v>
      </c>
      <c r="G10" s="231" t="s">
        <v>10</v>
      </c>
      <c r="H10" s="231"/>
      <c r="I10" s="231" t="s">
        <v>11</v>
      </c>
      <c r="J10" s="231" t="s">
        <v>12</v>
      </c>
      <c r="K10" s="231" t="s">
        <v>13</v>
      </c>
      <c r="L10" s="179" t="s">
        <v>14</v>
      </c>
      <c r="M10" s="179" t="s">
        <v>15</v>
      </c>
      <c r="N10" s="180" t="s">
        <v>17</v>
      </c>
      <c r="O10" s="179" t="s">
        <v>31</v>
      </c>
      <c r="P10" s="179" t="s">
        <v>37</v>
      </c>
      <c r="Q10" s="230" t="s">
        <v>238</v>
      </c>
      <c r="R10" s="230" t="s">
        <v>238</v>
      </c>
      <c r="S10" s="179" t="s">
        <v>15</v>
      </c>
      <c r="T10" s="180" t="s">
        <v>17</v>
      </c>
      <c r="U10" s="179" t="s">
        <v>31</v>
      </c>
      <c r="V10" s="179" t="s">
        <v>37</v>
      </c>
      <c r="W10" s="195" t="s">
        <v>406</v>
      </c>
      <c r="X10" s="183" t="s">
        <v>16</v>
      </c>
      <c r="Y10" s="206" t="s">
        <v>35</v>
      </c>
      <c r="Z10" s="236" t="s">
        <v>406</v>
      </c>
      <c r="AA10" s="180" t="s">
        <v>16</v>
      </c>
      <c r="AB10" s="179" t="s">
        <v>15</v>
      </c>
      <c r="AC10" s="180" t="s">
        <v>17</v>
      </c>
      <c r="AD10" s="179" t="s">
        <v>238</v>
      </c>
      <c r="AE10" s="179" t="s">
        <v>238</v>
      </c>
      <c r="AF10" s="179" t="s">
        <v>15</v>
      </c>
      <c r="AG10" s="180" t="s">
        <v>17</v>
      </c>
      <c r="AH10" s="179" t="s">
        <v>31</v>
      </c>
      <c r="AI10" s="179" t="s">
        <v>37</v>
      </c>
      <c r="AJ10" s="183" t="s">
        <v>409</v>
      </c>
      <c r="AK10" s="183" t="s">
        <v>16</v>
      </c>
      <c r="AL10" s="184" t="s">
        <v>35</v>
      </c>
      <c r="AM10" s="179" t="s">
        <v>238</v>
      </c>
      <c r="AN10" s="179" t="s">
        <v>238</v>
      </c>
      <c r="AO10" s="179" t="s">
        <v>15</v>
      </c>
      <c r="AP10" s="180" t="s">
        <v>17</v>
      </c>
      <c r="AQ10" s="179" t="s">
        <v>31</v>
      </c>
      <c r="AR10" s="179" t="s">
        <v>37</v>
      </c>
      <c r="AS10" s="195" t="s">
        <v>406</v>
      </c>
      <c r="AT10" s="183" t="s">
        <v>16</v>
      </c>
      <c r="AU10" s="206" t="s">
        <v>35</v>
      </c>
      <c r="AV10" s="179" t="s">
        <v>238</v>
      </c>
      <c r="AW10" s="179" t="s">
        <v>238</v>
      </c>
      <c r="AX10" s="179" t="s">
        <v>15</v>
      </c>
      <c r="AY10" s="180" t="s">
        <v>17</v>
      </c>
      <c r="AZ10" s="179" t="s">
        <v>31</v>
      </c>
      <c r="BA10" s="179" t="s">
        <v>37</v>
      </c>
      <c r="BB10" s="195" t="s">
        <v>406</v>
      </c>
      <c r="BC10" s="183" t="s">
        <v>16</v>
      </c>
      <c r="BD10" s="198" t="s">
        <v>35</v>
      </c>
      <c r="BE10" s="179" t="s">
        <v>238</v>
      </c>
      <c r="BF10" s="179" t="s">
        <v>238</v>
      </c>
      <c r="BG10" s="179" t="s">
        <v>15</v>
      </c>
      <c r="BH10" s="180" t="s">
        <v>17</v>
      </c>
      <c r="BI10" s="179" t="s">
        <v>31</v>
      </c>
      <c r="BJ10" s="179" t="s">
        <v>37</v>
      </c>
      <c r="BK10" s="183" t="s">
        <v>406</v>
      </c>
      <c r="BL10" s="183" t="s">
        <v>16</v>
      </c>
      <c r="BM10" s="184" t="s">
        <v>35</v>
      </c>
      <c r="BN10" s="179" t="s">
        <v>238</v>
      </c>
      <c r="BO10" s="179" t="s">
        <v>238</v>
      </c>
      <c r="BP10" s="179" t="s">
        <v>15</v>
      </c>
      <c r="BQ10" s="180" t="s">
        <v>17</v>
      </c>
      <c r="BR10" s="179" t="s">
        <v>31</v>
      </c>
      <c r="BS10" s="179" t="s">
        <v>37</v>
      </c>
      <c r="BT10" s="183" t="s">
        <v>406</v>
      </c>
      <c r="BU10" s="183" t="s">
        <v>16</v>
      </c>
      <c r="BV10" s="184" t="s">
        <v>35</v>
      </c>
      <c r="BW10" s="179" t="s">
        <v>238</v>
      </c>
      <c r="BX10" s="179" t="s">
        <v>238</v>
      </c>
      <c r="BY10" s="179" t="s">
        <v>15</v>
      </c>
      <c r="BZ10" s="180" t="s">
        <v>17</v>
      </c>
      <c r="CA10" s="179" t="s">
        <v>31</v>
      </c>
      <c r="CB10" s="179" t="s">
        <v>37</v>
      </c>
      <c r="CC10" s="183" t="s">
        <v>406</v>
      </c>
      <c r="CD10" s="183" t="s">
        <v>16</v>
      </c>
      <c r="CE10" s="184" t="s">
        <v>35</v>
      </c>
      <c r="CF10" s="179" t="s">
        <v>238</v>
      </c>
      <c r="CG10" s="179" t="s">
        <v>238</v>
      </c>
      <c r="CH10" s="179" t="s">
        <v>15</v>
      </c>
      <c r="CI10" s="180" t="s">
        <v>17</v>
      </c>
      <c r="CJ10" s="179" t="s">
        <v>31</v>
      </c>
      <c r="CK10" s="179" t="s">
        <v>37</v>
      </c>
      <c r="CL10" s="179" t="s">
        <v>238</v>
      </c>
      <c r="CM10" s="179" t="s">
        <v>238</v>
      </c>
      <c r="CN10" s="179" t="s">
        <v>15</v>
      </c>
      <c r="CO10" s="180" t="s">
        <v>17</v>
      </c>
      <c r="CP10" s="179" t="s">
        <v>31</v>
      </c>
      <c r="CQ10" s="179" t="s">
        <v>37</v>
      </c>
    </row>
    <row r="11" spans="1:95" ht="32.25" customHeight="1" thickBot="1" x14ac:dyDescent="0.3">
      <c r="A11" s="231"/>
      <c r="B11" s="231"/>
      <c r="C11" s="231"/>
      <c r="D11" s="231"/>
      <c r="E11" s="231"/>
      <c r="F11" s="231"/>
      <c r="G11" s="50" t="s">
        <v>18</v>
      </c>
      <c r="H11" s="50" t="s">
        <v>19</v>
      </c>
      <c r="I11" s="231"/>
      <c r="J11" s="231"/>
      <c r="K11" s="231"/>
      <c r="L11" s="179"/>
      <c r="M11" s="179"/>
      <c r="N11" s="180"/>
      <c r="O11" s="179"/>
      <c r="P11" s="179"/>
      <c r="Q11" s="266"/>
      <c r="R11" s="230"/>
      <c r="S11" s="179"/>
      <c r="T11" s="180"/>
      <c r="U11" s="179"/>
      <c r="V11" s="179"/>
      <c r="W11" s="196"/>
      <c r="X11" s="197"/>
      <c r="Y11" s="239"/>
      <c r="Z11" s="237"/>
      <c r="AA11" s="201"/>
      <c r="AB11" s="200"/>
      <c r="AC11" s="201"/>
      <c r="AD11" s="272"/>
      <c r="AE11" s="179"/>
      <c r="AF11" s="179"/>
      <c r="AG11" s="180"/>
      <c r="AH11" s="179"/>
      <c r="AI11" s="179"/>
      <c r="AJ11" s="183"/>
      <c r="AK11" s="183"/>
      <c r="AL11" s="184"/>
      <c r="AM11" s="200"/>
      <c r="AN11" s="200"/>
      <c r="AO11" s="200"/>
      <c r="AP11" s="201"/>
      <c r="AQ11" s="200"/>
      <c r="AR11" s="200"/>
      <c r="AS11" s="196"/>
      <c r="AT11" s="197"/>
      <c r="AU11" s="207"/>
      <c r="AV11" s="200"/>
      <c r="AW11" s="200"/>
      <c r="AX11" s="200"/>
      <c r="AY11" s="201"/>
      <c r="AZ11" s="200"/>
      <c r="BA11" s="200"/>
      <c r="BB11" s="196"/>
      <c r="BC11" s="197"/>
      <c r="BD11" s="199"/>
      <c r="BE11" s="179"/>
      <c r="BF11" s="179"/>
      <c r="BG11" s="179"/>
      <c r="BH11" s="180"/>
      <c r="BI11" s="179"/>
      <c r="BJ11" s="179"/>
      <c r="BK11" s="183"/>
      <c r="BL11" s="183"/>
      <c r="BM11" s="184"/>
      <c r="BN11" s="179"/>
      <c r="BO11" s="179"/>
      <c r="BP11" s="179"/>
      <c r="BQ11" s="180"/>
      <c r="BR11" s="179"/>
      <c r="BS11" s="179"/>
      <c r="BT11" s="183"/>
      <c r="BU11" s="183"/>
      <c r="BV11" s="184"/>
      <c r="BW11" s="179"/>
      <c r="BX11" s="179"/>
      <c r="BY11" s="179"/>
      <c r="BZ11" s="180"/>
      <c r="CA11" s="179"/>
      <c r="CB11" s="179"/>
      <c r="CC11" s="183"/>
      <c r="CD11" s="183"/>
      <c r="CE11" s="184"/>
      <c r="CF11" s="179"/>
      <c r="CG11" s="179"/>
      <c r="CH11" s="179"/>
      <c r="CI11" s="180"/>
      <c r="CJ11" s="179"/>
      <c r="CK11" s="179"/>
      <c r="CL11" s="179"/>
      <c r="CM11" s="179"/>
      <c r="CN11" s="179"/>
      <c r="CO11" s="180"/>
      <c r="CP11" s="179"/>
      <c r="CQ11" s="179"/>
    </row>
    <row r="12" spans="1:95" s="92" customFormat="1" ht="201" customHeight="1" x14ac:dyDescent="0.25">
      <c r="A12" s="264">
        <v>1</v>
      </c>
      <c r="B12" s="210" t="s">
        <v>181</v>
      </c>
      <c r="C12" s="247" t="s">
        <v>39</v>
      </c>
      <c r="D12" s="147" t="s">
        <v>87</v>
      </c>
      <c r="E12" s="133" t="s">
        <v>49</v>
      </c>
      <c r="F12" s="70" t="s">
        <v>78</v>
      </c>
      <c r="G12" s="88">
        <v>43038</v>
      </c>
      <c r="H12" s="89">
        <v>43083</v>
      </c>
      <c r="I12" s="90">
        <f>(H12-G12)/7</f>
        <v>6.4285714285714288</v>
      </c>
      <c r="J12" s="91">
        <v>1</v>
      </c>
      <c r="K12" s="74" t="s">
        <v>79</v>
      </c>
      <c r="L12" s="232">
        <f>AVERAGE(J12:J14)</f>
        <v>0.66666666666666663</v>
      </c>
      <c r="M12" s="70" t="s">
        <v>133</v>
      </c>
      <c r="N12" s="51" t="s">
        <v>128</v>
      </c>
      <c r="O12" s="66" t="s">
        <v>134</v>
      </c>
      <c r="P12" s="53" t="s">
        <v>380</v>
      </c>
      <c r="Q12" s="109">
        <v>1</v>
      </c>
      <c r="R12" s="171">
        <f>AVERAGE(Q12:Q14)</f>
        <v>1</v>
      </c>
      <c r="S12" s="70" t="s">
        <v>146</v>
      </c>
      <c r="T12" s="51" t="s">
        <v>147</v>
      </c>
      <c r="U12" s="66" t="s">
        <v>148</v>
      </c>
      <c r="V12" s="82" t="s">
        <v>381</v>
      </c>
      <c r="W12" s="185">
        <v>43216</v>
      </c>
      <c r="X12" s="161" t="s">
        <v>411</v>
      </c>
      <c r="Y12" s="172" t="s">
        <v>187</v>
      </c>
      <c r="Z12" s="148">
        <v>43231</v>
      </c>
      <c r="AA12" s="149">
        <v>20181020341991</v>
      </c>
      <c r="AB12" s="147" t="s">
        <v>197</v>
      </c>
      <c r="AC12" s="147" t="s">
        <v>196</v>
      </c>
      <c r="AD12" s="127">
        <v>1</v>
      </c>
      <c r="AE12" s="171">
        <f>AVERAGE(AD12:AD14)</f>
        <v>1</v>
      </c>
      <c r="AF12" s="70" t="s">
        <v>384</v>
      </c>
      <c r="AG12" s="51" t="s">
        <v>377</v>
      </c>
      <c r="AH12" s="66" t="s">
        <v>233</v>
      </c>
      <c r="AI12" s="84" t="s">
        <v>382</v>
      </c>
      <c r="AJ12" s="159">
        <v>43305</v>
      </c>
      <c r="AK12" s="161" t="s">
        <v>410</v>
      </c>
      <c r="AL12" s="202" t="s">
        <v>240</v>
      </c>
      <c r="AM12" s="79">
        <v>1</v>
      </c>
      <c r="AN12" s="171">
        <f>AVERAGE(AM12:AM14)</f>
        <v>0.93333333333333324</v>
      </c>
      <c r="AO12" s="70" t="s">
        <v>384</v>
      </c>
      <c r="AP12" s="51" t="s">
        <v>377</v>
      </c>
      <c r="AQ12" s="66" t="s">
        <v>376</v>
      </c>
      <c r="AR12" s="73" t="s">
        <v>383</v>
      </c>
      <c r="AS12" s="215">
        <v>43384</v>
      </c>
      <c r="AT12" s="217" t="s">
        <v>412</v>
      </c>
      <c r="AU12" s="208" t="s">
        <v>413</v>
      </c>
      <c r="AV12" s="79">
        <v>1</v>
      </c>
      <c r="AW12" s="171">
        <f>AVERAGE(AV12:AV14)</f>
        <v>0.93333333333333324</v>
      </c>
      <c r="AX12" s="61" t="s">
        <v>384</v>
      </c>
      <c r="AY12" s="51" t="s">
        <v>128</v>
      </c>
      <c r="AZ12" s="66" t="s">
        <v>290</v>
      </c>
      <c r="BA12" s="85" t="s">
        <v>389</v>
      </c>
      <c r="BB12" s="168">
        <v>43504</v>
      </c>
      <c r="BC12" s="167">
        <v>20196200104682</v>
      </c>
      <c r="BD12" s="166" t="s">
        <v>420</v>
      </c>
      <c r="BE12" s="79">
        <v>1</v>
      </c>
      <c r="BF12" s="171">
        <f>AVERAGE(BE12:BE14)</f>
        <v>0.93333333333333324</v>
      </c>
      <c r="BG12" s="70" t="s">
        <v>384</v>
      </c>
      <c r="BH12" s="51" t="s">
        <v>128</v>
      </c>
      <c r="BI12" s="66" t="s">
        <v>290</v>
      </c>
      <c r="BJ12" s="53" t="s">
        <v>391</v>
      </c>
      <c r="BK12" s="153">
        <v>43571</v>
      </c>
      <c r="BL12" s="156">
        <v>20196200371912</v>
      </c>
      <c r="BM12" s="173" t="s">
        <v>427</v>
      </c>
      <c r="BN12" s="79">
        <v>1</v>
      </c>
      <c r="BO12" s="171">
        <f>AVERAGE(BN12:BN14)</f>
        <v>0.93333333333333324</v>
      </c>
      <c r="BP12" s="61" t="s">
        <v>384</v>
      </c>
      <c r="BQ12" s="51" t="s">
        <v>128</v>
      </c>
      <c r="BR12" s="66" t="s">
        <v>290</v>
      </c>
      <c r="BS12" s="53" t="s">
        <v>394</v>
      </c>
      <c r="BT12" s="163">
        <v>43668</v>
      </c>
      <c r="BU12" s="164">
        <v>20196200766742</v>
      </c>
      <c r="BV12" s="175" t="s">
        <v>434</v>
      </c>
      <c r="BW12" s="79">
        <v>1</v>
      </c>
      <c r="BX12" s="171">
        <f>AVERAGE(BW12:BW14)</f>
        <v>0.93333333333333324</v>
      </c>
      <c r="BY12" s="61" t="s">
        <v>384</v>
      </c>
      <c r="BZ12" s="51" t="s">
        <v>128</v>
      </c>
      <c r="CA12" s="66" t="s">
        <v>290</v>
      </c>
      <c r="CB12" s="53" t="s">
        <v>396</v>
      </c>
      <c r="CC12" s="163">
        <v>43763</v>
      </c>
      <c r="CD12" s="164">
        <v>20196201140312</v>
      </c>
      <c r="CE12" s="172" t="s">
        <v>444</v>
      </c>
      <c r="CF12" s="79">
        <v>1</v>
      </c>
      <c r="CG12" s="171">
        <f>AVERAGE(CF12:CF14)</f>
        <v>0.96666666666666667</v>
      </c>
      <c r="CH12" s="61" t="s">
        <v>384</v>
      </c>
      <c r="CI12" s="51" t="s">
        <v>128</v>
      </c>
      <c r="CJ12" s="66" t="s">
        <v>290</v>
      </c>
      <c r="CK12" s="53" t="s">
        <v>401</v>
      </c>
      <c r="CL12" s="140">
        <v>1</v>
      </c>
      <c r="CM12" s="171">
        <f>AVERAGE(CL12:CL14)</f>
        <v>0.98333333333333339</v>
      </c>
      <c r="CN12" s="143" t="s">
        <v>384</v>
      </c>
      <c r="CO12" s="51" t="s">
        <v>128</v>
      </c>
      <c r="CP12" s="144" t="s">
        <v>290</v>
      </c>
      <c r="CQ12" s="53" t="s">
        <v>488</v>
      </c>
    </row>
    <row r="13" spans="1:95" s="92" customFormat="1" ht="180" customHeight="1" x14ac:dyDescent="0.25">
      <c r="A13" s="265"/>
      <c r="B13" s="210"/>
      <c r="C13" s="247"/>
      <c r="D13" s="147"/>
      <c r="E13" s="134" t="s">
        <v>50</v>
      </c>
      <c r="F13" s="70" t="s">
        <v>99</v>
      </c>
      <c r="G13" s="88">
        <v>43070</v>
      </c>
      <c r="H13" s="89">
        <v>43130</v>
      </c>
      <c r="I13" s="90">
        <f t="shared" ref="I13:I28" si="0">(H13-G13)/7</f>
        <v>8.5714285714285712</v>
      </c>
      <c r="J13" s="91">
        <v>1</v>
      </c>
      <c r="K13" s="93" t="s">
        <v>98</v>
      </c>
      <c r="L13" s="232"/>
      <c r="M13" s="70" t="s">
        <v>131</v>
      </c>
      <c r="N13" s="52" t="s">
        <v>121</v>
      </c>
      <c r="O13" s="66" t="s">
        <v>136</v>
      </c>
      <c r="P13" s="53" t="s">
        <v>380</v>
      </c>
      <c r="Q13" s="109">
        <v>1</v>
      </c>
      <c r="R13" s="171"/>
      <c r="S13" s="70" t="s">
        <v>149</v>
      </c>
      <c r="T13" s="52" t="s">
        <v>121</v>
      </c>
      <c r="U13" s="66" t="s">
        <v>150</v>
      </c>
      <c r="V13" s="82" t="s">
        <v>381</v>
      </c>
      <c r="W13" s="159"/>
      <c r="X13" s="161"/>
      <c r="Y13" s="174"/>
      <c r="Z13" s="148"/>
      <c r="AA13" s="149"/>
      <c r="AB13" s="147"/>
      <c r="AC13" s="147" t="s">
        <v>121</v>
      </c>
      <c r="AD13" s="128">
        <v>1</v>
      </c>
      <c r="AE13" s="171"/>
      <c r="AF13" s="70" t="s">
        <v>384</v>
      </c>
      <c r="AG13" s="52" t="s">
        <v>121</v>
      </c>
      <c r="AH13" s="66" t="s">
        <v>233</v>
      </c>
      <c r="AI13" s="84" t="s">
        <v>382</v>
      </c>
      <c r="AJ13" s="159"/>
      <c r="AK13" s="161"/>
      <c r="AL13" s="203"/>
      <c r="AM13" s="79">
        <v>1</v>
      </c>
      <c r="AN13" s="171"/>
      <c r="AO13" s="70" t="s">
        <v>384</v>
      </c>
      <c r="AP13" s="52" t="s">
        <v>121</v>
      </c>
      <c r="AQ13" s="66" t="s">
        <v>378</v>
      </c>
      <c r="AR13" s="73" t="s">
        <v>383</v>
      </c>
      <c r="AS13" s="216"/>
      <c r="AT13" s="218"/>
      <c r="AU13" s="209"/>
      <c r="AV13" s="79">
        <v>1</v>
      </c>
      <c r="AW13" s="171"/>
      <c r="AX13" s="61" t="s">
        <v>384</v>
      </c>
      <c r="AY13" s="59" t="s">
        <v>121</v>
      </c>
      <c r="AZ13" s="66" t="s">
        <v>292</v>
      </c>
      <c r="BA13" s="85" t="s">
        <v>389</v>
      </c>
      <c r="BB13" s="154"/>
      <c r="BC13" s="157"/>
      <c r="BD13" s="169"/>
      <c r="BE13" s="79">
        <v>1</v>
      </c>
      <c r="BF13" s="171"/>
      <c r="BG13" s="70" t="s">
        <v>384</v>
      </c>
      <c r="BH13" s="52" t="s">
        <v>121</v>
      </c>
      <c r="BI13" s="66" t="s">
        <v>292</v>
      </c>
      <c r="BJ13" s="53" t="s">
        <v>391</v>
      </c>
      <c r="BK13" s="154"/>
      <c r="BL13" s="157"/>
      <c r="BM13" s="187"/>
      <c r="BN13" s="79">
        <v>1</v>
      </c>
      <c r="BO13" s="171"/>
      <c r="BP13" s="61" t="s">
        <v>384</v>
      </c>
      <c r="BQ13" s="59" t="s">
        <v>121</v>
      </c>
      <c r="BR13" s="66" t="s">
        <v>292</v>
      </c>
      <c r="BS13" s="53" t="s">
        <v>394</v>
      </c>
      <c r="BT13" s="159"/>
      <c r="BU13" s="161"/>
      <c r="BV13" s="186"/>
      <c r="BW13" s="79">
        <v>1</v>
      </c>
      <c r="BX13" s="171"/>
      <c r="BY13" s="61" t="s">
        <v>384</v>
      </c>
      <c r="BZ13" s="59" t="s">
        <v>121</v>
      </c>
      <c r="CA13" s="66" t="s">
        <v>292</v>
      </c>
      <c r="CB13" s="53" t="s">
        <v>396</v>
      </c>
      <c r="CC13" s="159"/>
      <c r="CD13" s="161"/>
      <c r="CE13" s="174"/>
      <c r="CF13" s="79">
        <v>1</v>
      </c>
      <c r="CG13" s="171"/>
      <c r="CH13" s="61" t="s">
        <v>384</v>
      </c>
      <c r="CI13" s="59" t="s">
        <v>121</v>
      </c>
      <c r="CJ13" s="66" t="s">
        <v>292</v>
      </c>
      <c r="CK13" s="53" t="s">
        <v>401</v>
      </c>
      <c r="CL13" s="140">
        <v>1</v>
      </c>
      <c r="CM13" s="171"/>
      <c r="CN13" s="143" t="s">
        <v>384</v>
      </c>
      <c r="CO13" s="59" t="s">
        <v>121</v>
      </c>
      <c r="CP13" s="144" t="s">
        <v>292</v>
      </c>
      <c r="CQ13" s="53" t="s">
        <v>488</v>
      </c>
    </row>
    <row r="14" spans="1:95" s="92" customFormat="1" ht="409.6" customHeight="1" thickBot="1" x14ac:dyDescent="0.3">
      <c r="A14" s="265"/>
      <c r="B14" s="210"/>
      <c r="C14" s="247"/>
      <c r="D14" s="147"/>
      <c r="E14" s="134" t="s">
        <v>51</v>
      </c>
      <c r="F14" s="70" t="s">
        <v>86</v>
      </c>
      <c r="G14" s="88">
        <v>43101</v>
      </c>
      <c r="H14" s="89">
        <v>43189</v>
      </c>
      <c r="I14" s="90">
        <f t="shared" si="0"/>
        <v>12.571428571428571</v>
      </c>
      <c r="J14" s="91">
        <v>0</v>
      </c>
      <c r="K14" s="93" t="s">
        <v>85</v>
      </c>
      <c r="L14" s="232"/>
      <c r="M14" s="66" t="s">
        <v>132</v>
      </c>
      <c r="N14" s="66"/>
      <c r="O14" s="66" t="s">
        <v>379</v>
      </c>
      <c r="P14" s="53" t="s">
        <v>380</v>
      </c>
      <c r="Q14" s="109">
        <v>1</v>
      </c>
      <c r="R14" s="171"/>
      <c r="S14" s="66" t="s">
        <v>151</v>
      </c>
      <c r="T14" s="66" t="s">
        <v>152</v>
      </c>
      <c r="U14" s="66" t="s">
        <v>178</v>
      </c>
      <c r="V14" s="82" t="s">
        <v>381</v>
      </c>
      <c r="W14" s="160"/>
      <c r="X14" s="162"/>
      <c r="Y14" s="173"/>
      <c r="Z14" s="148"/>
      <c r="AA14" s="149"/>
      <c r="AB14" s="147"/>
      <c r="AC14" s="147" t="s">
        <v>152</v>
      </c>
      <c r="AD14" s="128">
        <v>1</v>
      </c>
      <c r="AE14" s="171"/>
      <c r="AF14" s="66" t="s">
        <v>151</v>
      </c>
      <c r="AG14" s="66" t="s">
        <v>152</v>
      </c>
      <c r="AH14" s="66"/>
      <c r="AI14" s="84" t="s">
        <v>382</v>
      </c>
      <c r="AJ14" s="160"/>
      <c r="AK14" s="162"/>
      <c r="AL14" s="203"/>
      <c r="AM14" s="79">
        <v>0.8</v>
      </c>
      <c r="AN14" s="171"/>
      <c r="AO14" s="66" t="s">
        <v>258</v>
      </c>
      <c r="AP14" s="66" t="s">
        <v>259</v>
      </c>
      <c r="AQ14" s="66" t="s">
        <v>265</v>
      </c>
      <c r="AR14" s="73" t="s">
        <v>383</v>
      </c>
      <c r="AS14" s="213"/>
      <c r="AT14" s="219"/>
      <c r="AU14" s="209"/>
      <c r="AV14" s="79">
        <v>0.8</v>
      </c>
      <c r="AW14" s="171"/>
      <c r="AX14" s="68" t="s">
        <v>270</v>
      </c>
      <c r="AY14" s="68" t="s">
        <v>271</v>
      </c>
      <c r="AZ14" s="68" t="s">
        <v>305</v>
      </c>
      <c r="BA14" s="85" t="s">
        <v>389</v>
      </c>
      <c r="BB14" s="155"/>
      <c r="BC14" s="158"/>
      <c r="BD14" s="169"/>
      <c r="BE14" s="79">
        <v>0.8</v>
      </c>
      <c r="BF14" s="171"/>
      <c r="BG14" s="66" t="s">
        <v>304</v>
      </c>
      <c r="BH14" s="66"/>
      <c r="BI14" s="66" t="s">
        <v>320</v>
      </c>
      <c r="BJ14" s="53" t="s">
        <v>391</v>
      </c>
      <c r="BK14" s="155"/>
      <c r="BL14" s="158"/>
      <c r="BM14" s="187"/>
      <c r="BN14" s="79">
        <v>0.8</v>
      </c>
      <c r="BO14" s="171"/>
      <c r="BP14" s="66" t="s">
        <v>331</v>
      </c>
      <c r="BQ14" s="66" t="s">
        <v>332</v>
      </c>
      <c r="BR14" s="66" t="s">
        <v>351</v>
      </c>
      <c r="BS14" s="53" t="s">
        <v>394</v>
      </c>
      <c r="BT14" s="160"/>
      <c r="BU14" s="162"/>
      <c r="BV14" s="176"/>
      <c r="BW14" s="79">
        <v>0.8</v>
      </c>
      <c r="BX14" s="171"/>
      <c r="BY14" s="66" t="s">
        <v>355</v>
      </c>
      <c r="BZ14" s="66" t="s">
        <v>366</v>
      </c>
      <c r="CA14" s="68" t="s">
        <v>367</v>
      </c>
      <c r="CB14" s="53" t="s">
        <v>396</v>
      </c>
      <c r="CC14" s="160"/>
      <c r="CD14" s="162"/>
      <c r="CE14" s="173"/>
      <c r="CF14" s="79">
        <v>0.9</v>
      </c>
      <c r="CG14" s="171"/>
      <c r="CH14" s="138" t="s">
        <v>452</v>
      </c>
      <c r="CI14" s="138" t="s">
        <v>453</v>
      </c>
      <c r="CJ14" s="66" t="s">
        <v>465</v>
      </c>
      <c r="CK14" s="53" t="s">
        <v>401</v>
      </c>
      <c r="CL14" s="140">
        <v>0.95</v>
      </c>
      <c r="CM14" s="171"/>
      <c r="CN14" s="144" t="s">
        <v>472</v>
      </c>
      <c r="CO14" s="144" t="s">
        <v>473</v>
      </c>
      <c r="CP14" s="144" t="s">
        <v>484</v>
      </c>
      <c r="CQ14" s="53" t="s">
        <v>488</v>
      </c>
    </row>
    <row r="15" spans="1:95" s="92" customFormat="1" ht="120" customHeight="1" x14ac:dyDescent="0.25">
      <c r="A15" s="264">
        <v>2</v>
      </c>
      <c r="B15" s="210" t="s">
        <v>182</v>
      </c>
      <c r="C15" s="247" t="s">
        <v>40</v>
      </c>
      <c r="D15" s="248" t="s">
        <v>88</v>
      </c>
      <c r="E15" s="133" t="s">
        <v>49</v>
      </c>
      <c r="F15" s="70" t="s">
        <v>102</v>
      </c>
      <c r="G15" s="88">
        <v>43024</v>
      </c>
      <c r="H15" s="89">
        <v>43055</v>
      </c>
      <c r="I15" s="90">
        <f t="shared" si="0"/>
        <v>4.4285714285714288</v>
      </c>
      <c r="J15" s="91">
        <v>1</v>
      </c>
      <c r="K15" s="74" t="s">
        <v>80</v>
      </c>
      <c r="L15" s="232">
        <f>AVERAGE(J15:J17)</f>
        <v>0.66666666666666663</v>
      </c>
      <c r="M15" s="70" t="s">
        <v>122</v>
      </c>
      <c r="N15" s="51" t="s">
        <v>129</v>
      </c>
      <c r="O15" s="66" t="s">
        <v>135</v>
      </c>
      <c r="P15" s="53" t="s">
        <v>380</v>
      </c>
      <c r="Q15" s="109">
        <v>1</v>
      </c>
      <c r="R15" s="171">
        <f>AVERAGE(Q15:Q17)</f>
        <v>1</v>
      </c>
      <c r="S15" s="70" t="s">
        <v>122</v>
      </c>
      <c r="T15" s="51" t="s">
        <v>153</v>
      </c>
      <c r="U15" s="66" t="s">
        <v>154</v>
      </c>
      <c r="V15" s="82" t="s">
        <v>381</v>
      </c>
      <c r="W15" s="185">
        <v>43216</v>
      </c>
      <c r="X15" s="161" t="s">
        <v>411</v>
      </c>
      <c r="Y15" s="172" t="s">
        <v>188</v>
      </c>
      <c r="Z15" s="148">
        <v>43231</v>
      </c>
      <c r="AA15" s="149">
        <v>20181020341991</v>
      </c>
      <c r="AB15" s="147" t="s">
        <v>122</v>
      </c>
      <c r="AC15" s="147" t="s">
        <v>199</v>
      </c>
      <c r="AD15" s="127">
        <v>1</v>
      </c>
      <c r="AE15" s="171">
        <f>AVERAGE(AD15:AD17)</f>
        <v>1</v>
      </c>
      <c r="AF15" s="70" t="s">
        <v>384</v>
      </c>
      <c r="AG15" s="51" t="s">
        <v>212</v>
      </c>
      <c r="AH15" s="66" t="s">
        <v>234</v>
      </c>
      <c r="AI15" s="84" t="s">
        <v>382</v>
      </c>
      <c r="AJ15" s="185">
        <v>43305</v>
      </c>
      <c r="AK15" s="161" t="s">
        <v>410</v>
      </c>
      <c r="AL15" s="170" t="s">
        <v>239</v>
      </c>
      <c r="AM15" s="115">
        <v>1</v>
      </c>
      <c r="AN15" s="171">
        <f>AVERAGE(AM15:AM17)</f>
        <v>1</v>
      </c>
      <c r="AO15" s="70" t="s">
        <v>395</v>
      </c>
      <c r="AP15" s="51" t="s">
        <v>212</v>
      </c>
      <c r="AQ15" s="66" t="s">
        <v>260</v>
      </c>
      <c r="AR15" s="73" t="s">
        <v>383</v>
      </c>
      <c r="AS15" s="185">
        <v>43305</v>
      </c>
      <c r="AT15" s="161" t="s">
        <v>410</v>
      </c>
      <c r="AU15" s="170" t="s">
        <v>239</v>
      </c>
      <c r="AV15" s="115">
        <v>1</v>
      </c>
      <c r="AW15" s="171">
        <f>AVERAGE(AV15:AV17)</f>
        <v>1</v>
      </c>
      <c r="AX15" s="61" t="s">
        <v>395</v>
      </c>
      <c r="AY15" s="51" t="s">
        <v>212</v>
      </c>
      <c r="AZ15" s="83" t="s">
        <v>291</v>
      </c>
      <c r="BA15" s="86" t="s">
        <v>389</v>
      </c>
      <c r="BB15" s="185">
        <v>43305</v>
      </c>
      <c r="BC15" s="161" t="s">
        <v>410</v>
      </c>
      <c r="BD15" s="170" t="s">
        <v>239</v>
      </c>
      <c r="BE15" s="115">
        <v>1</v>
      </c>
      <c r="BF15" s="171">
        <f>AVERAGE(BE15:BE17)</f>
        <v>1</v>
      </c>
      <c r="BG15" s="70" t="s">
        <v>395</v>
      </c>
      <c r="BH15" s="51" t="s">
        <v>212</v>
      </c>
      <c r="BI15" s="66" t="s">
        <v>291</v>
      </c>
      <c r="BJ15" s="63" t="s">
        <v>391</v>
      </c>
      <c r="BK15" s="185">
        <v>43305</v>
      </c>
      <c r="BL15" s="161" t="s">
        <v>410</v>
      </c>
      <c r="BM15" s="170" t="s">
        <v>239</v>
      </c>
      <c r="BN15" s="115">
        <v>1</v>
      </c>
      <c r="BO15" s="171">
        <f>AVERAGE(BN15:BN17)</f>
        <v>1</v>
      </c>
      <c r="BP15" s="61" t="s">
        <v>395</v>
      </c>
      <c r="BQ15" s="51" t="s">
        <v>212</v>
      </c>
      <c r="BR15" s="83" t="s">
        <v>306</v>
      </c>
      <c r="BS15" s="63" t="s">
        <v>394</v>
      </c>
      <c r="BT15" s="185">
        <v>43305</v>
      </c>
      <c r="BU15" s="161" t="s">
        <v>410</v>
      </c>
      <c r="BV15" s="170" t="s">
        <v>239</v>
      </c>
      <c r="BW15" s="115">
        <v>1</v>
      </c>
      <c r="BX15" s="171">
        <f>AVERAGE(BW15:BW17)</f>
        <v>1</v>
      </c>
      <c r="BY15" s="61" t="s">
        <v>395</v>
      </c>
      <c r="BZ15" s="51" t="s">
        <v>212</v>
      </c>
      <c r="CA15" s="83" t="s">
        <v>306</v>
      </c>
      <c r="CB15" s="63" t="s">
        <v>396</v>
      </c>
      <c r="CC15" s="185">
        <v>43305</v>
      </c>
      <c r="CD15" s="161" t="s">
        <v>410</v>
      </c>
      <c r="CE15" s="170" t="s">
        <v>451</v>
      </c>
      <c r="CF15" s="115">
        <v>1</v>
      </c>
      <c r="CG15" s="171">
        <f>AVERAGE(CF15:CF17)</f>
        <v>1</v>
      </c>
      <c r="CH15" s="137" t="s">
        <v>395</v>
      </c>
      <c r="CI15" s="51" t="s">
        <v>212</v>
      </c>
      <c r="CJ15" s="83" t="s">
        <v>306</v>
      </c>
      <c r="CK15" s="80" t="s">
        <v>401</v>
      </c>
      <c r="CL15" s="115">
        <v>1</v>
      </c>
      <c r="CM15" s="171">
        <f>AVERAGE(CL15:CL17)</f>
        <v>1</v>
      </c>
      <c r="CN15" s="142" t="s">
        <v>395</v>
      </c>
      <c r="CO15" s="51" t="s">
        <v>212</v>
      </c>
      <c r="CP15" s="83" t="s">
        <v>306</v>
      </c>
      <c r="CQ15" s="53" t="s">
        <v>488</v>
      </c>
    </row>
    <row r="16" spans="1:95" s="92" customFormat="1" ht="150.75" customHeight="1" x14ac:dyDescent="0.25">
      <c r="A16" s="265"/>
      <c r="B16" s="210"/>
      <c r="C16" s="247"/>
      <c r="D16" s="248"/>
      <c r="E16" s="134" t="s">
        <v>50</v>
      </c>
      <c r="F16" s="70" t="s">
        <v>103</v>
      </c>
      <c r="G16" s="88">
        <v>43055</v>
      </c>
      <c r="H16" s="89">
        <v>43100</v>
      </c>
      <c r="I16" s="90">
        <f t="shared" si="0"/>
        <v>6.4285714285714288</v>
      </c>
      <c r="J16" s="91">
        <v>1</v>
      </c>
      <c r="K16" s="93" t="s">
        <v>89</v>
      </c>
      <c r="L16" s="232"/>
      <c r="M16" s="70" t="s">
        <v>123</v>
      </c>
      <c r="N16" s="52" t="s">
        <v>121</v>
      </c>
      <c r="O16" s="66" t="s">
        <v>137</v>
      </c>
      <c r="P16" s="53" t="s">
        <v>380</v>
      </c>
      <c r="Q16" s="109">
        <v>1</v>
      </c>
      <c r="R16" s="171"/>
      <c r="S16" s="70" t="s">
        <v>123</v>
      </c>
      <c r="T16" s="52" t="s">
        <v>121</v>
      </c>
      <c r="U16" s="66" t="s">
        <v>155</v>
      </c>
      <c r="V16" s="82" t="s">
        <v>381</v>
      </c>
      <c r="W16" s="159"/>
      <c r="X16" s="161"/>
      <c r="Y16" s="174"/>
      <c r="Z16" s="148"/>
      <c r="AA16" s="149"/>
      <c r="AB16" s="147" t="s">
        <v>123</v>
      </c>
      <c r="AC16" s="147" t="s">
        <v>198</v>
      </c>
      <c r="AD16" s="128">
        <v>1</v>
      </c>
      <c r="AE16" s="171"/>
      <c r="AF16" s="70" t="s">
        <v>384</v>
      </c>
      <c r="AG16" s="52" t="s">
        <v>213</v>
      </c>
      <c r="AH16" s="66" t="s">
        <v>234</v>
      </c>
      <c r="AI16" s="84" t="s">
        <v>382</v>
      </c>
      <c r="AJ16" s="159"/>
      <c r="AK16" s="161"/>
      <c r="AL16" s="170"/>
      <c r="AM16" s="115">
        <v>1</v>
      </c>
      <c r="AN16" s="171"/>
      <c r="AO16" s="70" t="s">
        <v>395</v>
      </c>
      <c r="AP16" s="52" t="s">
        <v>213</v>
      </c>
      <c r="AQ16" s="66" t="s">
        <v>260</v>
      </c>
      <c r="AR16" s="73" t="s">
        <v>383</v>
      </c>
      <c r="AS16" s="159"/>
      <c r="AT16" s="161"/>
      <c r="AU16" s="170"/>
      <c r="AV16" s="115">
        <v>1</v>
      </c>
      <c r="AW16" s="171"/>
      <c r="AX16" s="61" t="s">
        <v>395</v>
      </c>
      <c r="AY16" s="72" t="s">
        <v>213</v>
      </c>
      <c r="AZ16" s="83" t="s">
        <v>291</v>
      </c>
      <c r="BA16" s="86" t="s">
        <v>389</v>
      </c>
      <c r="BB16" s="159"/>
      <c r="BC16" s="161"/>
      <c r="BD16" s="170"/>
      <c r="BE16" s="115">
        <v>1</v>
      </c>
      <c r="BF16" s="171"/>
      <c r="BG16" s="70" t="s">
        <v>395</v>
      </c>
      <c r="BH16" s="52" t="s">
        <v>213</v>
      </c>
      <c r="BI16" s="66" t="s">
        <v>291</v>
      </c>
      <c r="BJ16" s="63" t="s">
        <v>391</v>
      </c>
      <c r="BK16" s="159"/>
      <c r="BL16" s="161"/>
      <c r="BM16" s="170"/>
      <c r="BN16" s="115">
        <v>1</v>
      </c>
      <c r="BO16" s="171"/>
      <c r="BP16" s="61" t="s">
        <v>395</v>
      </c>
      <c r="BQ16" s="72" t="s">
        <v>213</v>
      </c>
      <c r="BR16" s="83" t="s">
        <v>306</v>
      </c>
      <c r="BS16" s="63" t="s">
        <v>394</v>
      </c>
      <c r="BT16" s="159"/>
      <c r="BU16" s="161"/>
      <c r="BV16" s="170"/>
      <c r="BW16" s="115">
        <v>1</v>
      </c>
      <c r="BX16" s="171"/>
      <c r="BY16" s="61" t="s">
        <v>395</v>
      </c>
      <c r="BZ16" s="72" t="s">
        <v>213</v>
      </c>
      <c r="CA16" s="83" t="s">
        <v>306</v>
      </c>
      <c r="CB16" s="63" t="s">
        <v>396</v>
      </c>
      <c r="CC16" s="159"/>
      <c r="CD16" s="161"/>
      <c r="CE16" s="170"/>
      <c r="CF16" s="115">
        <v>1</v>
      </c>
      <c r="CG16" s="171"/>
      <c r="CH16" s="137" t="s">
        <v>395</v>
      </c>
      <c r="CI16" s="52" t="s">
        <v>213</v>
      </c>
      <c r="CJ16" s="83" t="s">
        <v>306</v>
      </c>
      <c r="CK16" s="80" t="s">
        <v>401</v>
      </c>
      <c r="CL16" s="115">
        <v>1</v>
      </c>
      <c r="CM16" s="171"/>
      <c r="CN16" s="142" t="s">
        <v>395</v>
      </c>
      <c r="CO16" s="52" t="s">
        <v>213</v>
      </c>
      <c r="CP16" s="83" t="s">
        <v>306</v>
      </c>
      <c r="CQ16" s="53" t="s">
        <v>488</v>
      </c>
    </row>
    <row r="17" spans="1:95" s="92" customFormat="1" ht="128.25" customHeight="1" x14ac:dyDescent="0.25">
      <c r="A17" s="265"/>
      <c r="B17" s="210"/>
      <c r="C17" s="247"/>
      <c r="D17" s="248"/>
      <c r="E17" s="134" t="s">
        <v>51</v>
      </c>
      <c r="F17" s="70" t="s">
        <v>118</v>
      </c>
      <c r="G17" s="89">
        <v>43109</v>
      </c>
      <c r="H17" s="89">
        <v>43130</v>
      </c>
      <c r="I17" s="90">
        <f t="shared" si="0"/>
        <v>3</v>
      </c>
      <c r="J17" s="91">
        <v>0</v>
      </c>
      <c r="K17" s="93" t="s">
        <v>104</v>
      </c>
      <c r="L17" s="232"/>
      <c r="M17" s="66" t="s">
        <v>132</v>
      </c>
      <c r="N17" s="66"/>
      <c r="O17" s="66" t="s">
        <v>379</v>
      </c>
      <c r="P17" s="53" t="s">
        <v>380</v>
      </c>
      <c r="Q17" s="109">
        <v>1</v>
      </c>
      <c r="R17" s="171"/>
      <c r="S17" s="66" t="s">
        <v>156</v>
      </c>
      <c r="T17" s="66" t="s">
        <v>157</v>
      </c>
      <c r="U17" s="66" t="s">
        <v>158</v>
      </c>
      <c r="V17" s="82" t="s">
        <v>381</v>
      </c>
      <c r="W17" s="160"/>
      <c r="X17" s="162"/>
      <c r="Y17" s="173"/>
      <c r="Z17" s="148"/>
      <c r="AA17" s="149"/>
      <c r="AB17" s="147" t="s">
        <v>156</v>
      </c>
      <c r="AC17" s="147" t="s">
        <v>200</v>
      </c>
      <c r="AD17" s="128">
        <v>1</v>
      </c>
      <c r="AE17" s="171"/>
      <c r="AF17" s="66" t="s">
        <v>384</v>
      </c>
      <c r="AG17" s="66" t="s">
        <v>214</v>
      </c>
      <c r="AH17" s="66" t="s">
        <v>234</v>
      </c>
      <c r="AI17" s="84" t="s">
        <v>382</v>
      </c>
      <c r="AJ17" s="160"/>
      <c r="AK17" s="162"/>
      <c r="AL17" s="170"/>
      <c r="AM17" s="115">
        <v>1</v>
      </c>
      <c r="AN17" s="171"/>
      <c r="AO17" s="66" t="s">
        <v>395</v>
      </c>
      <c r="AP17" s="66" t="s">
        <v>214</v>
      </c>
      <c r="AQ17" s="66" t="s">
        <v>260</v>
      </c>
      <c r="AR17" s="73" t="s">
        <v>383</v>
      </c>
      <c r="AS17" s="160"/>
      <c r="AT17" s="162"/>
      <c r="AU17" s="170"/>
      <c r="AV17" s="115">
        <v>1</v>
      </c>
      <c r="AW17" s="171"/>
      <c r="AX17" s="61" t="s">
        <v>395</v>
      </c>
      <c r="AY17" s="66" t="s">
        <v>214</v>
      </c>
      <c r="AZ17" s="83" t="s">
        <v>291</v>
      </c>
      <c r="BA17" s="86" t="s">
        <v>389</v>
      </c>
      <c r="BB17" s="160"/>
      <c r="BC17" s="162"/>
      <c r="BD17" s="170"/>
      <c r="BE17" s="115">
        <v>1</v>
      </c>
      <c r="BF17" s="171"/>
      <c r="BG17" s="66" t="s">
        <v>395</v>
      </c>
      <c r="BH17" s="66" t="s">
        <v>214</v>
      </c>
      <c r="BI17" s="66" t="s">
        <v>291</v>
      </c>
      <c r="BJ17" s="63" t="s">
        <v>391</v>
      </c>
      <c r="BK17" s="160"/>
      <c r="BL17" s="162"/>
      <c r="BM17" s="170"/>
      <c r="BN17" s="115">
        <v>1</v>
      </c>
      <c r="BO17" s="171"/>
      <c r="BP17" s="61" t="s">
        <v>395</v>
      </c>
      <c r="BQ17" s="66" t="s">
        <v>214</v>
      </c>
      <c r="BR17" s="83" t="s">
        <v>306</v>
      </c>
      <c r="BS17" s="63" t="s">
        <v>394</v>
      </c>
      <c r="BT17" s="160"/>
      <c r="BU17" s="162"/>
      <c r="BV17" s="170"/>
      <c r="BW17" s="115">
        <v>1</v>
      </c>
      <c r="BX17" s="171"/>
      <c r="BY17" s="61" t="s">
        <v>395</v>
      </c>
      <c r="BZ17" s="66" t="s">
        <v>214</v>
      </c>
      <c r="CA17" s="83" t="s">
        <v>306</v>
      </c>
      <c r="CB17" s="63" t="s">
        <v>396</v>
      </c>
      <c r="CC17" s="160"/>
      <c r="CD17" s="162"/>
      <c r="CE17" s="170"/>
      <c r="CF17" s="115">
        <v>1</v>
      </c>
      <c r="CG17" s="171"/>
      <c r="CH17" s="137" t="s">
        <v>395</v>
      </c>
      <c r="CI17" s="138" t="s">
        <v>214</v>
      </c>
      <c r="CJ17" s="83" t="s">
        <v>306</v>
      </c>
      <c r="CK17" s="80" t="s">
        <v>401</v>
      </c>
      <c r="CL17" s="115">
        <v>1</v>
      </c>
      <c r="CM17" s="171"/>
      <c r="CN17" s="142" t="s">
        <v>395</v>
      </c>
      <c r="CO17" s="144" t="s">
        <v>214</v>
      </c>
      <c r="CP17" s="83" t="s">
        <v>306</v>
      </c>
      <c r="CQ17" s="53" t="s">
        <v>488</v>
      </c>
    </row>
    <row r="18" spans="1:95" s="92" customFormat="1" ht="120.75" customHeight="1" x14ac:dyDescent="0.25">
      <c r="A18" s="264">
        <v>3</v>
      </c>
      <c r="B18" s="210" t="s">
        <v>183</v>
      </c>
      <c r="C18" s="247" t="s">
        <v>41</v>
      </c>
      <c r="D18" s="248" t="s">
        <v>90</v>
      </c>
      <c r="E18" s="133" t="s">
        <v>49</v>
      </c>
      <c r="F18" s="70" t="s">
        <v>117</v>
      </c>
      <c r="G18" s="89">
        <v>42979</v>
      </c>
      <c r="H18" s="89">
        <v>43008</v>
      </c>
      <c r="I18" s="90">
        <f t="shared" si="0"/>
        <v>4.1428571428571432</v>
      </c>
      <c r="J18" s="91">
        <v>0</v>
      </c>
      <c r="K18" s="74" t="s">
        <v>116</v>
      </c>
      <c r="L18" s="232">
        <f>AVERAGE(J18:J19)</f>
        <v>0</v>
      </c>
      <c r="M18" s="70" t="s">
        <v>124</v>
      </c>
      <c r="N18" s="66"/>
      <c r="O18" s="66" t="s">
        <v>138</v>
      </c>
      <c r="P18" s="53" t="s">
        <v>380</v>
      </c>
      <c r="Q18" s="109">
        <v>1</v>
      </c>
      <c r="R18" s="211">
        <f>AVERAGE(Q18:Q19)</f>
        <v>0.625</v>
      </c>
      <c r="S18" s="70" t="s">
        <v>159</v>
      </c>
      <c r="T18" s="66" t="s">
        <v>160</v>
      </c>
      <c r="U18" s="66" t="s">
        <v>176</v>
      </c>
      <c r="V18" s="82" t="s">
        <v>381</v>
      </c>
      <c r="W18" s="163">
        <v>43216</v>
      </c>
      <c r="X18" s="164" t="s">
        <v>411</v>
      </c>
      <c r="Y18" s="172" t="s">
        <v>189</v>
      </c>
      <c r="Z18" s="148">
        <v>43231</v>
      </c>
      <c r="AA18" s="149">
        <v>20181020341991</v>
      </c>
      <c r="AB18" s="147" t="s">
        <v>201</v>
      </c>
      <c r="AC18" s="147" t="s">
        <v>202</v>
      </c>
      <c r="AD18" s="127">
        <v>1</v>
      </c>
      <c r="AE18" s="211">
        <f>AVERAGE(AD18:AD19)</f>
        <v>0.625</v>
      </c>
      <c r="AF18" s="70" t="s">
        <v>159</v>
      </c>
      <c r="AG18" s="66" t="s">
        <v>235</v>
      </c>
      <c r="AH18" s="66" t="s">
        <v>236</v>
      </c>
      <c r="AI18" s="84" t="s">
        <v>382</v>
      </c>
      <c r="AJ18" s="163">
        <v>43305</v>
      </c>
      <c r="AK18" s="164" t="s">
        <v>410</v>
      </c>
      <c r="AL18" s="204" t="s">
        <v>244</v>
      </c>
      <c r="AM18" s="121">
        <v>1</v>
      </c>
      <c r="AN18" s="211">
        <f>AVERAGE(AM18:AM19)</f>
        <v>0.66664999999999996</v>
      </c>
      <c r="AO18" s="70" t="s">
        <v>384</v>
      </c>
      <c r="AP18" s="66" t="s">
        <v>160</v>
      </c>
      <c r="AQ18" s="66" t="s">
        <v>236</v>
      </c>
      <c r="AR18" s="73" t="s">
        <v>383</v>
      </c>
      <c r="AS18" s="212">
        <v>43384</v>
      </c>
      <c r="AT18" s="214" t="s">
        <v>412</v>
      </c>
      <c r="AU18" s="210" t="s">
        <v>414</v>
      </c>
      <c r="AV18" s="115">
        <v>1</v>
      </c>
      <c r="AW18" s="165">
        <f>AVERAGE(AV18:AV19)</f>
        <v>0.72</v>
      </c>
      <c r="AX18" s="61" t="s">
        <v>384</v>
      </c>
      <c r="AY18" s="66" t="s">
        <v>160</v>
      </c>
      <c r="AZ18" s="62" t="s">
        <v>276</v>
      </c>
      <c r="BA18" s="86" t="s">
        <v>389</v>
      </c>
      <c r="BB18" s="153">
        <v>43504</v>
      </c>
      <c r="BC18" s="156">
        <v>20196200104682</v>
      </c>
      <c r="BD18" s="166" t="s">
        <v>421</v>
      </c>
      <c r="BE18" s="115">
        <v>1</v>
      </c>
      <c r="BF18" s="165">
        <f>AVERAGE(BE18:BE19)</f>
        <v>0.77500000000000002</v>
      </c>
      <c r="BG18" s="70" t="s">
        <v>384</v>
      </c>
      <c r="BH18" s="66" t="s">
        <v>160</v>
      </c>
      <c r="BI18" s="66" t="s">
        <v>321</v>
      </c>
      <c r="BJ18" s="86" t="s">
        <v>391</v>
      </c>
      <c r="BK18" s="153">
        <v>43571</v>
      </c>
      <c r="BL18" s="156">
        <v>20196200371912</v>
      </c>
      <c r="BM18" s="147" t="s">
        <v>428</v>
      </c>
      <c r="BN18" s="115">
        <v>1</v>
      </c>
      <c r="BO18" s="165">
        <f>AVERAGE(BN18:BN19)</f>
        <v>0.83000000000000007</v>
      </c>
      <c r="BP18" s="61" t="s">
        <v>384</v>
      </c>
      <c r="BQ18" s="66" t="s">
        <v>160</v>
      </c>
      <c r="BR18" s="62" t="s">
        <v>321</v>
      </c>
      <c r="BS18" s="53" t="s">
        <v>394</v>
      </c>
      <c r="BT18" s="163">
        <v>43668</v>
      </c>
      <c r="BU18" s="164" t="s">
        <v>436</v>
      </c>
      <c r="BV18" s="175" t="s">
        <v>441</v>
      </c>
      <c r="BW18" s="115">
        <v>1</v>
      </c>
      <c r="BX18" s="165">
        <f>AVERAGE(BW18:BW19)</f>
        <v>0.83000000000000007</v>
      </c>
      <c r="BY18" s="61" t="s">
        <v>384</v>
      </c>
      <c r="BZ18" s="66" t="s">
        <v>160</v>
      </c>
      <c r="CA18" s="62" t="s">
        <v>321</v>
      </c>
      <c r="CB18" s="53" t="s">
        <v>396</v>
      </c>
      <c r="CC18" s="163">
        <v>43763</v>
      </c>
      <c r="CD18" s="164">
        <v>20196201140312</v>
      </c>
      <c r="CE18" s="273" t="s">
        <v>445</v>
      </c>
      <c r="CF18" s="115">
        <v>1</v>
      </c>
      <c r="CG18" s="165">
        <f>AVERAGE(CF18:CF19)</f>
        <v>0.85</v>
      </c>
      <c r="CH18" s="137" t="s">
        <v>384</v>
      </c>
      <c r="CI18" s="138" t="s">
        <v>160</v>
      </c>
      <c r="CJ18" s="62" t="s">
        <v>321</v>
      </c>
      <c r="CK18" s="53" t="s">
        <v>401</v>
      </c>
      <c r="CL18" s="115">
        <v>1</v>
      </c>
      <c r="CM18" s="165">
        <f>AVERAGE(CL18:CL19)</f>
        <v>0.90999999999999992</v>
      </c>
      <c r="CN18" s="142" t="s">
        <v>384</v>
      </c>
      <c r="CO18" s="144" t="s">
        <v>160</v>
      </c>
      <c r="CP18" s="62" t="s">
        <v>321</v>
      </c>
      <c r="CQ18" s="53" t="s">
        <v>488</v>
      </c>
    </row>
    <row r="19" spans="1:95" s="92" customFormat="1" ht="349.5" customHeight="1" x14ac:dyDescent="0.25">
      <c r="A19" s="265"/>
      <c r="B19" s="210"/>
      <c r="C19" s="247"/>
      <c r="D19" s="248"/>
      <c r="E19" s="134" t="s">
        <v>50</v>
      </c>
      <c r="F19" s="70" t="s">
        <v>105</v>
      </c>
      <c r="G19" s="89">
        <v>43028</v>
      </c>
      <c r="H19" s="89">
        <v>43819</v>
      </c>
      <c r="I19" s="90">
        <f t="shared" si="0"/>
        <v>113</v>
      </c>
      <c r="J19" s="91">
        <v>0</v>
      </c>
      <c r="K19" s="93" t="s">
        <v>106</v>
      </c>
      <c r="L19" s="232"/>
      <c r="M19" s="70" t="s">
        <v>125</v>
      </c>
      <c r="N19" s="66"/>
      <c r="O19" s="66" t="s">
        <v>139</v>
      </c>
      <c r="P19" s="53" t="s">
        <v>380</v>
      </c>
      <c r="Q19" s="109">
        <v>0.25</v>
      </c>
      <c r="R19" s="211"/>
      <c r="S19" s="70" t="s">
        <v>161</v>
      </c>
      <c r="T19" s="66" t="s">
        <v>162</v>
      </c>
      <c r="U19" s="66" t="s">
        <v>179</v>
      </c>
      <c r="V19" s="82" t="s">
        <v>381</v>
      </c>
      <c r="W19" s="160"/>
      <c r="X19" s="162"/>
      <c r="Y19" s="173"/>
      <c r="Z19" s="148"/>
      <c r="AA19" s="149"/>
      <c r="AB19" s="147"/>
      <c r="AC19" s="147"/>
      <c r="AD19" s="129">
        <v>0.25</v>
      </c>
      <c r="AE19" s="211"/>
      <c r="AF19" s="70" t="s">
        <v>222</v>
      </c>
      <c r="AG19" s="66" t="s">
        <v>405</v>
      </c>
      <c r="AH19" s="66" t="s">
        <v>223</v>
      </c>
      <c r="AI19" s="84" t="s">
        <v>382</v>
      </c>
      <c r="AJ19" s="160"/>
      <c r="AK19" s="162"/>
      <c r="AL19" s="205"/>
      <c r="AM19" s="122">
        <f>(0.1111)*3</f>
        <v>0.33330000000000004</v>
      </c>
      <c r="AN19" s="211"/>
      <c r="AO19" s="70" t="s">
        <v>261</v>
      </c>
      <c r="AP19" s="66" t="s">
        <v>262</v>
      </c>
      <c r="AQ19" s="66" t="s">
        <v>385</v>
      </c>
      <c r="AR19" s="73" t="s">
        <v>383</v>
      </c>
      <c r="AS19" s="213"/>
      <c r="AT19" s="213"/>
      <c r="AU19" s="210"/>
      <c r="AV19" s="116">
        <v>0.44</v>
      </c>
      <c r="AW19" s="165"/>
      <c r="AX19" s="66" t="s">
        <v>272</v>
      </c>
      <c r="AY19" s="66" t="s">
        <v>273</v>
      </c>
      <c r="AZ19" s="66" t="s">
        <v>293</v>
      </c>
      <c r="BA19" s="86" t="s">
        <v>389</v>
      </c>
      <c r="BB19" s="155"/>
      <c r="BC19" s="158"/>
      <c r="BD19" s="166"/>
      <c r="BE19" s="116">
        <v>0.55000000000000004</v>
      </c>
      <c r="BF19" s="165"/>
      <c r="BG19" s="70" t="s">
        <v>307</v>
      </c>
      <c r="BH19" s="66" t="s">
        <v>308</v>
      </c>
      <c r="BI19" s="66" t="s">
        <v>322</v>
      </c>
      <c r="BJ19" s="63" t="s">
        <v>391</v>
      </c>
      <c r="BK19" s="155"/>
      <c r="BL19" s="158"/>
      <c r="BM19" s="147"/>
      <c r="BN19" s="116">
        <v>0.66</v>
      </c>
      <c r="BO19" s="165"/>
      <c r="BP19" s="62" t="s">
        <v>333</v>
      </c>
      <c r="BQ19" s="56" t="s">
        <v>334</v>
      </c>
      <c r="BR19" s="62" t="s">
        <v>352</v>
      </c>
      <c r="BS19" s="53" t="s">
        <v>394</v>
      </c>
      <c r="BT19" s="160"/>
      <c r="BU19" s="162"/>
      <c r="BV19" s="176"/>
      <c r="BW19" s="116">
        <v>0.66</v>
      </c>
      <c r="BX19" s="165"/>
      <c r="BY19" s="66" t="s">
        <v>356</v>
      </c>
      <c r="BZ19" s="68" t="s">
        <v>357</v>
      </c>
      <c r="CA19" s="68" t="s">
        <v>372</v>
      </c>
      <c r="CB19" s="53" t="s">
        <v>396</v>
      </c>
      <c r="CC19" s="160"/>
      <c r="CD19" s="162"/>
      <c r="CE19" s="274"/>
      <c r="CF19" s="116">
        <v>0.7</v>
      </c>
      <c r="CG19" s="165"/>
      <c r="CH19" s="138" t="s">
        <v>454</v>
      </c>
      <c r="CI19" s="138" t="s">
        <v>455</v>
      </c>
      <c r="CJ19" s="66" t="s">
        <v>466</v>
      </c>
      <c r="CK19" s="53" t="s">
        <v>401</v>
      </c>
      <c r="CL19" s="116">
        <v>0.82</v>
      </c>
      <c r="CM19" s="165"/>
      <c r="CN19" s="146" t="s">
        <v>474</v>
      </c>
      <c r="CO19" s="146" t="s">
        <v>475</v>
      </c>
      <c r="CP19" s="144" t="s">
        <v>481</v>
      </c>
      <c r="CQ19" s="53" t="s">
        <v>488</v>
      </c>
    </row>
    <row r="20" spans="1:95" s="92" customFormat="1" ht="237" customHeight="1" x14ac:dyDescent="0.25">
      <c r="A20" s="264">
        <v>4</v>
      </c>
      <c r="B20" s="210" t="s">
        <v>184</v>
      </c>
      <c r="C20" s="247" t="s">
        <v>42</v>
      </c>
      <c r="D20" s="248" t="s">
        <v>91</v>
      </c>
      <c r="E20" s="133" t="s">
        <v>49</v>
      </c>
      <c r="F20" s="70" t="s">
        <v>107</v>
      </c>
      <c r="G20" s="89">
        <v>43101</v>
      </c>
      <c r="H20" s="89">
        <v>43220</v>
      </c>
      <c r="I20" s="90">
        <f t="shared" si="0"/>
        <v>17</v>
      </c>
      <c r="J20" s="91">
        <v>0</v>
      </c>
      <c r="K20" s="74" t="s">
        <v>109</v>
      </c>
      <c r="L20" s="76">
        <f>AVERAGE(J20:J20)</f>
        <v>0</v>
      </c>
      <c r="M20" s="66" t="s">
        <v>132</v>
      </c>
      <c r="N20" s="66"/>
      <c r="O20" s="66" t="s">
        <v>379</v>
      </c>
      <c r="P20" s="53" t="s">
        <v>380</v>
      </c>
      <c r="Q20" s="109">
        <v>1</v>
      </c>
      <c r="R20" s="211">
        <f>AVERAGE(Q20:Q21)</f>
        <v>0.5</v>
      </c>
      <c r="S20" s="66" t="s">
        <v>163</v>
      </c>
      <c r="T20" s="66" t="s">
        <v>164</v>
      </c>
      <c r="U20" s="66" t="s">
        <v>165</v>
      </c>
      <c r="V20" s="82" t="s">
        <v>381</v>
      </c>
      <c r="W20" s="163">
        <v>43216</v>
      </c>
      <c r="X20" s="164" t="s">
        <v>411</v>
      </c>
      <c r="Y20" s="172" t="s">
        <v>190</v>
      </c>
      <c r="Z20" s="148">
        <v>43231</v>
      </c>
      <c r="AA20" s="149">
        <v>20181020341991</v>
      </c>
      <c r="AB20" s="147" t="s">
        <v>163</v>
      </c>
      <c r="AC20" s="147" t="s">
        <v>164</v>
      </c>
      <c r="AD20" s="130">
        <v>1</v>
      </c>
      <c r="AE20" s="211">
        <f>AVERAGE(AD20:AD21)</f>
        <v>0.75</v>
      </c>
      <c r="AF20" s="66" t="s">
        <v>221</v>
      </c>
      <c r="AG20" s="66" t="s">
        <v>164</v>
      </c>
      <c r="AH20" s="66" t="s">
        <v>165</v>
      </c>
      <c r="AI20" s="84" t="s">
        <v>382</v>
      </c>
      <c r="AJ20" s="163">
        <v>43305</v>
      </c>
      <c r="AK20" s="164" t="s">
        <v>410</v>
      </c>
      <c r="AL20" s="203" t="s">
        <v>241</v>
      </c>
      <c r="AM20" s="121">
        <v>1</v>
      </c>
      <c r="AN20" s="211">
        <f>AVERAGE(AM20:AM21)</f>
        <v>0.85</v>
      </c>
      <c r="AO20" s="66" t="s">
        <v>384</v>
      </c>
      <c r="AP20" s="66" t="s">
        <v>399</v>
      </c>
      <c r="AQ20" s="66" t="s">
        <v>388</v>
      </c>
      <c r="AR20" s="73" t="s">
        <v>383</v>
      </c>
      <c r="AS20" s="212">
        <v>43384</v>
      </c>
      <c r="AT20" s="214" t="s">
        <v>412</v>
      </c>
      <c r="AU20" s="210" t="s">
        <v>415</v>
      </c>
      <c r="AV20" s="115">
        <v>1</v>
      </c>
      <c r="AW20" s="165">
        <f>AVERAGE(AV20:AV21)</f>
        <v>1</v>
      </c>
      <c r="AX20" s="61" t="s">
        <v>384</v>
      </c>
      <c r="AY20" s="61" t="s">
        <v>399</v>
      </c>
      <c r="AZ20" s="68" t="s">
        <v>294</v>
      </c>
      <c r="BA20" s="86" t="s">
        <v>389</v>
      </c>
      <c r="BB20" s="153">
        <v>43504</v>
      </c>
      <c r="BC20" s="156">
        <v>20196200104682</v>
      </c>
      <c r="BD20" s="166" t="s">
        <v>422</v>
      </c>
      <c r="BE20" s="115">
        <v>1</v>
      </c>
      <c r="BF20" s="165">
        <f>AVERAGE(BE20:BE21)</f>
        <v>1</v>
      </c>
      <c r="BG20" s="66" t="s">
        <v>384</v>
      </c>
      <c r="BH20" s="66" t="s">
        <v>399</v>
      </c>
      <c r="BI20" s="66" t="s">
        <v>338</v>
      </c>
      <c r="BJ20" s="63" t="s">
        <v>391</v>
      </c>
      <c r="BK20" s="153">
        <v>43571</v>
      </c>
      <c r="BL20" s="156">
        <v>20196200371912</v>
      </c>
      <c r="BM20" s="147" t="s">
        <v>429</v>
      </c>
      <c r="BN20" s="115">
        <v>1</v>
      </c>
      <c r="BO20" s="165">
        <f>AVERAGE(BN20:BN21)</f>
        <v>1</v>
      </c>
      <c r="BP20" s="62" t="s">
        <v>337</v>
      </c>
      <c r="BQ20" s="61" t="s">
        <v>399</v>
      </c>
      <c r="BR20" s="62" t="s">
        <v>353</v>
      </c>
      <c r="BS20" s="53" t="s">
        <v>394</v>
      </c>
      <c r="BT20" s="163">
        <v>43668</v>
      </c>
      <c r="BU20" s="164" t="s">
        <v>435</v>
      </c>
      <c r="BV20" s="172" t="s">
        <v>442</v>
      </c>
      <c r="BW20" s="115">
        <v>1</v>
      </c>
      <c r="BX20" s="165">
        <f>AVERAGE(BW20:BW21)</f>
        <v>1</v>
      </c>
      <c r="BY20" s="81" t="s">
        <v>398</v>
      </c>
      <c r="BZ20" s="61" t="s">
        <v>399</v>
      </c>
      <c r="CA20" s="68" t="s">
        <v>397</v>
      </c>
      <c r="CB20" s="63" t="s">
        <v>396</v>
      </c>
      <c r="CC20" s="163">
        <v>43668</v>
      </c>
      <c r="CD20" s="164">
        <v>20196200766742</v>
      </c>
      <c r="CE20" s="172" t="s">
        <v>446</v>
      </c>
      <c r="CF20" s="115">
        <v>1</v>
      </c>
      <c r="CG20" s="165">
        <f>AVERAGE(CF20:CF21)</f>
        <v>1</v>
      </c>
      <c r="CH20" s="81" t="s">
        <v>398</v>
      </c>
      <c r="CI20" s="137" t="s">
        <v>399</v>
      </c>
      <c r="CJ20" s="68" t="s">
        <v>397</v>
      </c>
      <c r="CK20" s="80" t="s">
        <v>401</v>
      </c>
      <c r="CL20" s="115">
        <v>1</v>
      </c>
      <c r="CM20" s="165">
        <f>AVERAGE(CL20:CL21)</f>
        <v>1</v>
      </c>
      <c r="CN20" s="81" t="s">
        <v>398</v>
      </c>
      <c r="CO20" s="142" t="s">
        <v>399</v>
      </c>
      <c r="CP20" s="145" t="s">
        <v>397</v>
      </c>
      <c r="CQ20" s="53" t="s">
        <v>488</v>
      </c>
    </row>
    <row r="21" spans="1:95" s="92" customFormat="1" ht="131.25" customHeight="1" x14ac:dyDescent="0.25">
      <c r="A21" s="264"/>
      <c r="B21" s="210"/>
      <c r="C21" s="247"/>
      <c r="D21" s="248"/>
      <c r="E21" s="134" t="s">
        <v>50</v>
      </c>
      <c r="F21" s="70" t="s">
        <v>115</v>
      </c>
      <c r="G21" s="89">
        <v>43220</v>
      </c>
      <c r="H21" s="89">
        <v>43465</v>
      </c>
      <c r="I21" s="90">
        <f t="shared" si="0"/>
        <v>35</v>
      </c>
      <c r="J21" s="91">
        <v>0</v>
      </c>
      <c r="K21" s="74" t="s">
        <v>108</v>
      </c>
      <c r="L21" s="76"/>
      <c r="M21" s="66" t="s">
        <v>132</v>
      </c>
      <c r="N21" s="66"/>
      <c r="O21" s="66" t="s">
        <v>379</v>
      </c>
      <c r="P21" s="53" t="s">
        <v>380</v>
      </c>
      <c r="Q21" s="109">
        <v>0</v>
      </c>
      <c r="R21" s="211"/>
      <c r="S21" s="66" t="s">
        <v>132</v>
      </c>
      <c r="T21" s="66"/>
      <c r="U21" s="66" t="s">
        <v>379</v>
      </c>
      <c r="V21" s="82" t="s">
        <v>381</v>
      </c>
      <c r="W21" s="160"/>
      <c r="X21" s="162"/>
      <c r="Y21" s="173"/>
      <c r="Z21" s="148"/>
      <c r="AA21" s="149"/>
      <c r="AB21" s="147" t="s">
        <v>203</v>
      </c>
      <c r="AC21" s="147" t="s">
        <v>204</v>
      </c>
      <c r="AD21" s="129">
        <v>0.5</v>
      </c>
      <c r="AE21" s="211"/>
      <c r="AF21" s="66" t="s">
        <v>224</v>
      </c>
      <c r="AG21" s="66" t="s">
        <v>215</v>
      </c>
      <c r="AH21" s="66" t="s">
        <v>225</v>
      </c>
      <c r="AI21" s="84" t="s">
        <v>382</v>
      </c>
      <c r="AJ21" s="160"/>
      <c r="AK21" s="162"/>
      <c r="AL21" s="203"/>
      <c r="AM21" s="121">
        <v>0.7</v>
      </c>
      <c r="AN21" s="211"/>
      <c r="AO21" s="66" t="s">
        <v>263</v>
      </c>
      <c r="AP21" s="66" t="s">
        <v>264</v>
      </c>
      <c r="AQ21" s="66" t="s">
        <v>266</v>
      </c>
      <c r="AR21" s="73" t="s">
        <v>383</v>
      </c>
      <c r="AS21" s="213"/>
      <c r="AT21" s="213"/>
      <c r="AU21" s="210"/>
      <c r="AV21" s="115">
        <v>1</v>
      </c>
      <c r="AW21" s="165"/>
      <c r="AX21" s="69" t="s">
        <v>277</v>
      </c>
      <c r="AY21" s="69" t="s">
        <v>278</v>
      </c>
      <c r="AZ21" s="66" t="s">
        <v>295</v>
      </c>
      <c r="BA21" s="86" t="s">
        <v>389</v>
      </c>
      <c r="BB21" s="155"/>
      <c r="BC21" s="158"/>
      <c r="BD21" s="166"/>
      <c r="BE21" s="115">
        <v>1</v>
      </c>
      <c r="BF21" s="165"/>
      <c r="BG21" s="66" t="s">
        <v>309</v>
      </c>
      <c r="BH21" s="66" t="s">
        <v>310</v>
      </c>
      <c r="BI21" s="66" t="s">
        <v>311</v>
      </c>
      <c r="BJ21" s="63" t="s">
        <v>391</v>
      </c>
      <c r="BK21" s="155"/>
      <c r="BL21" s="158"/>
      <c r="BM21" s="147"/>
      <c r="BN21" s="115">
        <v>1</v>
      </c>
      <c r="BO21" s="165"/>
      <c r="BP21" s="66" t="s">
        <v>335</v>
      </c>
      <c r="BQ21" s="62" t="s">
        <v>336</v>
      </c>
      <c r="BR21" s="61" t="s">
        <v>348</v>
      </c>
      <c r="BS21" s="53" t="s">
        <v>394</v>
      </c>
      <c r="BT21" s="160"/>
      <c r="BU21" s="162"/>
      <c r="BV21" s="173"/>
      <c r="BW21" s="115">
        <v>1</v>
      </c>
      <c r="BX21" s="165"/>
      <c r="BY21" s="81" t="s">
        <v>398</v>
      </c>
      <c r="BZ21" s="62" t="s">
        <v>336</v>
      </c>
      <c r="CA21" s="68" t="s">
        <v>397</v>
      </c>
      <c r="CB21" s="63" t="s">
        <v>396</v>
      </c>
      <c r="CC21" s="160"/>
      <c r="CD21" s="162"/>
      <c r="CE21" s="173"/>
      <c r="CF21" s="115">
        <v>1</v>
      </c>
      <c r="CG21" s="165"/>
      <c r="CH21" s="81" t="s">
        <v>398</v>
      </c>
      <c r="CI21" s="138" t="s">
        <v>336</v>
      </c>
      <c r="CJ21" s="68" t="s">
        <v>397</v>
      </c>
      <c r="CK21" s="80" t="s">
        <v>401</v>
      </c>
      <c r="CL21" s="115">
        <v>1</v>
      </c>
      <c r="CM21" s="165"/>
      <c r="CN21" s="81" t="s">
        <v>398</v>
      </c>
      <c r="CO21" s="144" t="s">
        <v>336</v>
      </c>
      <c r="CP21" s="145" t="s">
        <v>397</v>
      </c>
      <c r="CQ21" s="53" t="s">
        <v>488</v>
      </c>
    </row>
    <row r="22" spans="1:95" s="92" customFormat="1" ht="408.75" customHeight="1" x14ac:dyDescent="0.25">
      <c r="A22" s="94">
        <v>5</v>
      </c>
      <c r="B22" s="70" t="s">
        <v>185</v>
      </c>
      <c r="C22" s="95" t="s">
        <v>43</v>
      </c>
      <c r="D22" s="61" t="s">
        <v>110</v>
      </c>
      <c r="E22" s="133" t="s">
        <v>49</v>
      </c>
      <c r="F22" s="70" t="s">
        <v>119</v>
      </c>
      <c r="G22" s="88">
        <v>42979</v>
      </c>
      <c r="H22" s="88">
        <v>43830</v>
      </c>
      <c r="I22" s="90">
        <f>(H22-G22)/7</f>
        <v>121.57142857142857</v>
      </c>
      <c r="J22" s="91">
        <v>0</v>
      </c>
      <c r="K22" s="74" t="s">
        <v>111</v>
      </c>
      <c r="L22" s="76">
        <f>AVERAGE(J22:J22)</f>
        <v>0</v>
      </c>
      <c r="M22" s="66" t="s">
        <v>132</v>
      </c>
      <c r="N22" s="66"/>
      <c r="O22" s="66" t="s">
        <v>379</v>
      </c>
      <c r="P22" s="53" t="s">
        <v>380</v>
      </c>
      <c r="Q22" s="109">
        <v>0</v>
      </c>
      <c r="R22" s="107">
        <f>AVERAGE(Q22)</f>
        <v>0</v>
      </c>
      <c r="S22" s="66" t="s">
        <v>175</v>
      </c>
      <c r="T22" s="66"/>
      <c r="U22" s="66" t="s">
        <v>166</v>
      </c>
      <c r="V22" s="82" t="s">
        <v>381</v>
      </c>
      <c r="W22" s="58">
        <v>43216</v>
      </c>
      <c r="X22" s="57" t="s">
        <v>411</v>
      </c>
      <c r="Y22" s="66" t="s">
        <v>191</v>
      </c>
      <c r="Z22" s="58">
        <v>43231</v>
      </c>
      <c r="AA22" s="57">
        <v>20181020341991</v>
      </c>
      <c r="AB22" s="66" t="s">
        <v>175</v>
      </c>
      <c r="AC22" s="66" t="s">
        <v>206</v>
      </c>
      <c r="AD22" s="131">
        <v>0</v>
      </c>
      <c r="AE22" s="107">
        <f>AVERAGE(AD22)</f>
        <v>0</v>
      </c>
      <c r="AF22" s="66" t="s">
        <v>216</v>
      </c>
      <c r="AG22" s="66" t="s">
        <v>217</v>
      </c>
      <c r="AH22" s="66" t="s">
        <v>205</v>
      </c>
      <c r="AI22" s="84" t="s">
        <v>382</v>
      </c>
      <c r="AJ22" s="111">
        <v>43305</v>
      </c>
      <c r="AK22" s="64" t="s">
        <v>410</v>
      </c>
      <c r="AL22" s="71" t="s">
        <v>191</v>
      </c>
      <c r="AM22" s="123">
        <v>1</v>
      </c>
      <c r="AN22" s="107">
        <f>AVERAGE(AM22)</f>
        <v>1</v>
      </c>
      <c r="AO22" s="66" t="s">
        <v>250</v>
      </c>
      <c r="AP22" s="66" t="s">
        <v>251</v>
      </c>
      <c r="AQ22" s="66" t="s">
        <v>254</v>
      </c>
      <c r="AR22" s="73" t="s">
        <v>383</v>
      </c>
      <c r="AS22" s="114">
        <v>43384</v>
      </c>
      <c r="AT22" s="74" t="s">
        <v>412</v>
      </c>
      <c r="AU22" s="70" t="s">
        <v>416</v>
      </c>
      <c r="AV22" s="115">
        <v>1</v>
      </c>
      <c r="AW22" s="118">
        <f>AVERAGE(AV22)</f>
        <v>1</v>
      </c>
      <c r="AX22" s="69" t="s">
        <v>279</v>
      </c>
      <c r="AY22" s="69"/>
      <c r="AZ22" s="66" t="s">
        <v>296</v>
      </c>
      <c r="BA22" s="85" t="s">
        <v>389</v>
      </c>
      <c r="BB22" s="77">
        <v>43504</v>
      </c>
      <c r="BC22" s="78">
        <v>20196200104682</v>
      </c>
      <c r="BD22" s="67" t="s">
        <v>423</v>
      </c>
      <c r="BE22" s="117">
        <v>0.39700000000000002</v>
      </c>
      <c r="BF22" s="118">
        <f>AVERAGE(BE22)</f>
        <v>0.39700000000000002</v>
      </c>
      <c r="BG22" s="66" t="s">
        <v>316</v>
      </c>
      <c r="BH22" s="66" t="s">
        <v>317</v>
      </c>
      <c r="BI22" s="66" t="s">
        <v>323</v>
      </c>
      <c r="BJ22" s="53" t="s">
        <v>391</v>
      </c>
      <c r="BK22" s="77">
        <v>43571</v>
      </c>
      <c r="BL22" s="78">
        <v>20196200371912</v>
      </c>
      <c r="BM22" s="66" t="s">
        <v>430</v>
      </c>
      <c r="BN22" s="117">
        <v>0.39700000000000002</v>
      </c>
      <c r="BO22" s="118">
        <f>AVERAGE(BN22)</f>
        <v>0.39700000000000002</v>
      </c>
      <c r="BP22" s="66" t="s">
        <v>339</v>
      </c>
      <c r="BQ22" s="62" t="s">
        <v>340</v>
      </c>
      <c r="BR22" s="61" t="s">
        <v>354</v>
      </c>
      <c r="BS22" s="53" t="s">
        <v>394</v>
      </c>
      <c r="BT22" s="58">
        <v>43668</v>
      </c>
      <c r="BU22" s="57" t="s">
        <v>375</v>
      </c>
      <c r="BV22" s="66" t="s">
        <v>443</v>
      </c>
      <c r="BW22" s="117">
        <v>0.39700000000000002</v>
      </c>
      <c r="BX22" s="118">
        <f>AVERAGE(BW22)</f>
        <v>0.39700000000000002</v>
      </c>
      <c r="BY22" s="66" t="s">
        <v>358</v>
      </c>
      <c r="BZ22" s="62" t="s">
        <v>359</v>
      </c>
      <c r="CA22" s="54" t="s">
        <v>373</v>
      </c>
      <c r="CB22" s="53" t="s">
        <v>396</v>
      </c>
      <c r="CC22" s="58">
        <v>43763</v>
      </c>
      <c r="CD22" s="57">
        <v>20196201140312</v>
      </c>
      <c r="CE22" s="66" t="s">
        <v>447</v>
      </c>
      <c r="CF22" s="117">
        <v>0.39700000000000002</v>
      </c>
      <c r="CG22" s="118">
        <f>AVERAGE(CF22)</f>
        <v>0.39700000000000002</v>
      </c>
      <c r="CH22" s="138" t="s">
        <v>456</v>
      </c>
      <c r="CI22" s="138" t="s">
        <v>457</v>
      </c>
      <c r="CJ22" s="70" t="s">
        <v>467</v>
      </c>
      <c r="CK22" s="53" t="s">
        <v>401</v>
      </c>
      <c r="CL22" s="117">
        <v>0.39700000000000002</v>
      </c>
      <c r="CM22" s="141">
        <f>AVERAGE(CL22)</f>
        <v>0.39700000000000002</v>
      </c>
      <c r="CN22" s="146" t="s">
        <v>476</v>
      </c>
      <c r="CO22" s="146" t="s">
        <v>477</v>
      </c>
      <c r="CP22" s="142" t="s">
        <v>482</v>
      </c>
      <c r="CQ22" s="53" t="s">
        <v>488</v>
      </c>
    </row>
    <row r="23" spans="1:95" s="98" customFormat="1" ht="163.5" customHeight="1" x14ac:dyDescent="0.25">
      <c r="A23" s="264">
        <v>6</v>
      </c>
      <c r="B23" s="210" t="s">
        <v>186</v>
      </c>
      <c r="C23" s="247" t="s">
        <v>44</v>
      </c>
      <c r="D23" s="248" t="s">
        <v>113</v>
      </c>
      <c r="E23" s="133" t="s">
        <v>49</v>
      </c>
      <c r="F23" s="70" t="s">
        <v>81</v>
      </c>
      <c r="G23" s="88">
        <v>42979</v>
      </c>
      <c r="H23" s="88">
        <v>43038</v>
      </c>
      <c r="I23" s="96">
        <f>(H23-G23)/7</f>
        <v>8.4285714285714288</v>
      </c>
      <c r="J23" s="91">
        <v>0.85</v>
      </c>
      <c r="K23" s="97" t="s">
        <v>82</v>
      </c>
      <c r="L23" s="232">
        <f>AVERAGE(J23:J24)</f>
        <v>0.42499999999999999</v>
      </c>
      <c r="M23" s="70" t="s">
        <v>140</v>
      </c>
      <c r="N23" s="66" t="s">
        <v>141</v>
      </c>
      <c r="O23" s="66" t="s">
        <v>142</v>
      </c>
      <c r="P23" s="53" t="s">
        <v>380</v>
      </c>
      <c r="Q23" s="109">
        <v>1</v>
      </c>
      <c r="R23" s="211">
        <f>AVERAGE(Q23:Q24)</f>
        <v>0.75</v>
      </c>
      <c r="S23" s="70" t="s">
        <v>167</v>
      </c>
      <c r="T23" s="66" t="s">
        <v>141</v>
      </c>
      <c r="U23" s="66" t="s">
        <v>177</v>
      </c>
      <c r="V23" s="82" t="s">
        <v>381</v>
      </c>
      <c r="W23" s="148">
        <v>43216</v>
      </c>
      <c r="X23" s="164" t="s">
        <v>411</v>
      </c>
      <c r="Y23" s="172" t="s">
        <v>207</v>
      </c>
      <c r="Z23" s="148">
        <v>43231</v>
      </c>
      <c r="AA23" s="149">
        <v>20181020341991</v>
      </c>
      <c r="AB23" s="147" t="s">
        <v>207</v>
      </c>
      <c r="AC23" s="147" t="s">
        <v>208</v>
      </c>
      <c r="AD23" s="130">
        <v>1</v>
      </c>
      <c r="AE23" s="211">
        <f>AVERAGE(AD23:AD24)</f>
        <v>0.75</v>
      </c>
      <c r="AF23" s="70" t="s">
        <v>226</v>
      </c>
      <c r="AG23" s="66" t="s">
        <v>218</v>
      </c>
      <c r="AH23" s="66" t="s">
        <v>232</v>
      </c>
      <c r="AI23" s="84" t="s">
        <v>382</v>
      </c>
      <c r="AJ23" s="163">
        <v>43305</v>
      </c>
      <c r="AK23" s="164" t="s">
        <v>410</v>
      </c>
      <c r="AL23" s="208" t="s">
        <v>252</v>
      </c>
      <c r="AM23" s="124">
        <v>1</v>
      </c>
      <c r="AN23" s="211">
        <f>AVERAGE(AM23:AM24)</f>
        <v>0.875</v>
      </c>
      <c r="AO23" s="70" t="s">
        <v>390</v>
      </c>
      <c r="AP23" s="66" t="s">
        <v>387</v>
      </c>
      <c r="AQ23" s="66" t="s">
        <v>386</v>
      </c>
      <c r="AR23" s="73" t="s">
        <v>383</v>
      </c>
      <c r="AS23" s="212">
        <v>43384</v>
      </c>
      <c r="AT23" s="214" t="s">
        <v>412</v>
      </c>
      <c r="AU23" s="210" t="s">
        <v>417</v>
      </c>
      <c r="AV23" s="119">
        <v>1</v>
      </c>
      <c r="AW23" s="165">
        <f>AVERAGE(AV23:AV24)</f>
        <v>1</v>
      </c>
      <c r="AX23" s="68" t="s">
        <v>390</v>
      </c>
      <c r="AY23" s="66" t="s">
        <v>387</v>
      </c>
      <c r="AZ23" s="66" t="s">
        <v>386</v>
      </c>
      <c r="BA23" s="85" t="s">
        <v>389</v>
      </c>
      <c r="BB23" s="153">
        <v>43504</v>
      </c>
      <c r="BC23" s="156">
        <v>20196200104682</v>
      </c>
      <c r="BD23" s="166" t="s">
        <v>424</v>
      </c>
      <c r="BE23" s="119">
        <v>1</v>
      </c>
      <c r="BF23" s="165">
        <f>AVERAGE(BE23:BE24)</f>
        <v>1</v>
      </c>
      <c r="BG23" s="70" t="s">
        <v>390</v>
      </c>
      <c r="BH23" s="66" t="s">
        <v>387</v>
      </c>
      <c r="BI23" s="66" t="s">
        <v>386</v>
      </c>
      <c r="BJ23" s="53" t="s">
        <v>391</v>
      </c>
      <c r="BK23" s="153">
        <v>43571</v>
      </c>
      <c r="BL23" s="156">
        <v>20196200371912</v>
      </c>
      <c r="BM23" s="147" t="s">
        <v>431</v>
      </c>
      <c r="BN23" s="119">
        <v>1</v>
      </c>
      <c r="BO23" s="165">
        <f>AVERAGE(BN23:BN24)</f>
        <v>0.83000000000000007</v>
      </c>
      <c r="BP23" s="68" t="s">
        <v>390</v>
      </c>
      <c r="BQ23" s="66" t="s">
        <v>387</v>
      </c>
      <c r="BR23" s="66" t="s">
        <v>386</v>
      </c>
      <c r="BS23" s="53" t="s">
        <v>394</v>
      </c>
      <c r="BT23" s="163">
        <v>43668</v>
      </c>
      <c r="BU23" s="279" t="s">
        <v>438</v>
      </c>
      <c r="BV23" s="172" t="s">
        <v>437</v>
      </c>
      <c r="BW23" s="119">
        <v>1</v>
      </c>
      <c r="BX23" s="165">
        <f>AVERAGE(BW23:BW24)</f>
        <v>0.83000000000000007</v>
      </c>
      <c r="BY23" s="68" t="s">
        <v>390</v>
      </c>
      <c r="BZ23" s="66" t="s">
        <v>387</v>
      </c>
      <c r="CA23" s="66" t="s">
        <v>386</v>
      </c>
      <c r="CB23" s="53" t="s">
        <v>396</v>
      </c>
      <c r="CC23" s="163">
        <v>43763</v>
      </c>
      <c r="CD23" s="164">
        <v>20196201140312</v>
      </c>
      <c r="CE23" s="172" t="s">
        <v>448</v>
      </c>
      <c r="CF23" s="119">
        <v>1</v>
      </c>
      <c r="CG23" s="165">
        <f>AVERAGE(CF23:CF24)</f>
        <v>0.83000000000000007</v>
      </c>
      <c r="CH23" s="138" t="s">
        <v>390</v>
      </c>
      <c r="CI23" s="138" t="s">
        <v>387</v>
      </c>
      <c r="CJ23" s="66" t="s">
        <v>463</v>
      </c>
      <c r="CK23" s="53" t="s">
        <v>401</v>
      </c>
      <c r="CL23" s="119">
        <v>1</v>
      </c>
      <c r="CM23" s="165">
        <f>AVERAGE(CL23:CL24)</f>
        <v>0.90999999999999992</v>
      </c>
      <c r="CN23" s="144" t="s">
        <v>390</v>
      </c>
      <c r="CO23" s="144" t="s">
        <v>387</v>
      </c>
      <c r="CP23" s="144" t="s">
        <v>463</v>
      </c>
      <c r="CQ23" s="53" t="s">
        <v>488</v>
      </c>
    </row>
    <row r="24" spans="1:95" s="92" customFormat="1" ht="339.75" customHeight="1" x14ac:dyDescent="0.25">
      <c r="A24" s="265"/>
      <c r="B24" s="210"/>
      <c r="C24" s="247"/>
      <c r="D24" s="248"/>
      <c r="E24" s="134" t="s">
        <v>50</v>
      </c>
      <c r="F24" s="70" t="s">
        <v>112</v>
      </c>
      <c r="G24" s="89">
        <v>43028</v>
      </c>
      <c r="H24" s="89">
        <v>43364</v>
      </c>
      <c r="I24" s="90">
        <f>(H24-G24)/7</f>
        <v>48</v>
      </c>
      <c r="J24" s="91">
        <v>0</v>
      </c>
      <c r="K24" s="93" t="s">
        <v>280</v>
      </c>
      <c r="L24" s="232"/>
      <c r="M24" s="70" t="s">
        <v>126</v>
      </c>
      <c r="N24" s="66"/>
      <c r="O24" s="66" t="s">
        <v>132</v>
      </c>
      <c r="P24" s="53" t="s">
        <v>380</v>
      </c>
      <c r="Q24" s="109">
        <v>0.5</v>
      </c>
      <c r="R24" s="211"/>
      <c r="S24" s="70" t="s">
        <v>168</v>
      </c>
      <c r="T24" s="66" t="s">
        <v>169</v>
      </c>
      <c r="U24" s="66" t="s">
        <v>180</v>
      </c>
      <c r="V24" s="82" t="s">
        <v>381</v>
      </c>
      <c r="W24" s="148"/>
      <c r="X24" s="162"/>
      <c r="Y24" s="173"/>
      <c r="Z24" s="148"/>
      <c r="AA24" s="149"/>
      <c r="AB24" s="147" t="s">
        <v>168</v>
      </c>
      <c r="AC24" s="147" t="s">
        <v>169</v>
      </c>
      <c r="AD24" s="129">
        <v>0.5</v>
      </c>
      <c r="AE24" s="211"/>
      <c r="AF24" s="70" t="s">
        <v>227</v>
      </c>
      <c r="AG24" s="66" t="s">
        <v>219</v>
      </c>
      <c r="AH24" s="66" t="s">
        <v>180</v>
      </c>
      <c r="AI24" s="84" t="s">
        <v>382</v>
      </c>
      <c r="AJ24" s="160"/>
      <c r="AK24" s="162"/>
      <c r="AL24" s="208"/>
      <c r="AM24" s="125">
        <v>0.75</v>
      </c>
      <c r="AN24" s="211"/>
      <c r="AO24" s="70" t="s">
        <v>253</v>
      </c>
      <c r="AP24" s="66" t="s">
        <v>245</v>
      </c>
      <c r="AQ24" s="66" t="s">
        <v>255</v>
      </c>
      <c r="AR24" s="73" t="s">
        <v>383</v>
      </c>
      <c r="AS24" s="213"/>
      <c r="AT24" s="213"/>
      <c r="AU24" s="210"/>
      <c r="AV24" s="119">
        <v>1</v>
      </c>
      <c r="AW24" s="165"/>
      <c r="AX24" s="69" t="s">
        <v>281</v>
      </c>
      <c r="AY24" s="69" t="s">
        <v>282</v>
      </c>
      <c r="AZ24" s="66" t="s">
        <v>297</v>
      </c>
      <c r="BA24" s="85" t="s">
        <v>389</v>
      </c>
      <c r="BB24" s="155"/>
      <c r="BC24" s="158"/>
      <c r="BD24" s="166"/>
      <c r="BE24" s="119">
        <v>1</v>
      </c>
      <c r="BF24" s="165"/>
      <c r="BG24" s="70" t="s">
        <v>312</v>
      </c>
      <c r="BH24" s="66" t="s">
        <v>308</v>
      </c>
      <c r="BI24" s="66" t="s">
        <v>318</v>
      </c>
      <c r="BJ24" s="53" t="s">
        <v>391</v>
      </c>
      <c r="BK24" s="155"/>
      <c r="BL24" s="158"/>
      <c r="BM24" s="147"/>
      <c r="BN24" s="116">
        <v>0.66</v>
      </c>
      <c r="BO24" s="165"/>
      <c r="BP24" s="66" t="s">
        <v>333</v>
      </c>
      <c r="BQ24" s="62" t="s">
        <v>334</v>
      </c>
      <c r="BR24" s="62" t="s">
        <v>352</v>
      </c>
      <c r="BS24" s="53" t="s">
        <v>394</v>
      </c>
      <c r="BT24" s="275"/>
      <c r="BU24" s="275"/>
      <c r="BV24" s="173"/>
      <c r="BW24" s="116">
        <v>0.66</v>
      </c>
      <c r="BX24" s="165"/>
      <c r="BY24" s="66" t="s">
        <v>360</v>
      </c>
      <c r="BZ24" s="62" t="s">
        <v>361</v>
      </c>
      <c r="CA24" s="69" t="s">
        <v>368</v>
      </c>
      <c r="CB24" s="53" t="s">
        <v>396</v>
      </c>
      <c r="CC24" s="275"/>
      <c r="CD24" s="162"/>
      <c r="CE24" s="173"/>
      <c r="CF24" s="116">
        <v>0.66</v>
      </c>
      <c r="CG24" s="165"/>
      <c r="CH24" s="138" t="s">
        <v>458</v>
      </c>
      <c r="CI24" s="138" t="s">
        <v>459</v>
      </c>
      <c r="CJ24" s="135" t="s">
        <v>468</v>
      </c>
      <c r="CK24" s="53" t="s">
        <v>401</v>
      </c>
      <c r="CL24" s="116">
        <v>0.82</v>
      </c>
      <c r="CM24" s="165"/>
      <c r="CN24" s="146" t="s">
        <v>478</v>
      </c>
      <c r="CO24" s="146" t="s">
        <v>479</v>
      </c>
      <c r="CP24" s="146" t="s">
        <v>481</v>
      </c>
      <c r="CQ24" s="53" t="s">
        <v>488</v>
      </c>
    </row>
    <row r="25" spans="1:95" s="92" customFormat="1" ht="264" customHeight="1" thickBot="1" x14ac:dyDescent="0.3">
      <c r="A25" s="94">
        <v>7</v>
      </c>
      <c r="B25" s="70" t="s">
        <v>326</v>
      </c>
      <c r="C25" s="95" t="s">
        <v>45</v>
      </c>
      <c r="D25" s="61" t="s">
        <v>93</v>
      </c>
      <c r="E25" s="133" t="s">
        <v>49</v>
      </c>
      <c r="F25" s="70" t="s">
        <v>114</v>
      </c>
      <c r="G25" s="89">
        <v>43028</v>
      </c>
      <c r="H25" s="89">
        <v>43454</v>
      </c>
      <c r="I25" s="90">
        <f t="shared" si="0"/>
        <v>60.857142857142854</v>
      </c>
      <c r="J25" s="91">
        <v>0</v>
      </c>
      <c r="K25" s="93" t="s">
        <v>92</v>
      </c>
      <c r="L25" s="76">
        <f>AVERAGE(J25:J25)</f>
        <v>0</v>
      </c>
      <c r="M25" s="70" t="s">
        <v>127</v>
      </c>
      <c r="N25" s="66"/>
      <c r="O25" s="66" t="s">
        <v>132</v>
      </c>
      <c r="P25" s="53" t="s">
        <v>380</v>
      </c>
      <c r="Q25" s="132">
        <v>0.4</v>
      </c>
      <c r="R25" s="107">
        <f>AVERAGE(Q25)</f>
        <v>0.4</v>
      </c>
      <c r="S25" s="70" t="s">
        <v>168</v>
      </c>
      <c r="T25" s="66" t="s">
        <v>171</v>
      </c>
      <c r="U25" s="66" t="s">
        <v>170</v>
      </c>
      <c r="V25" s="82" t="s">
        <v>381</v>
      </c>
      <c r="W25" s="58">
        <v>43216</v>
      </c>
      <c r="X25" s="57" t="s">
        <v>411</v>
      </c>
      <c r="Y25" s="65" t="s">
        <v>192</v>
      </c>
      <c r="Z25" s="58">
        <v>43231</v>
      </c>
      <c r="AA25" s="57">
        <v>20181020341991</v>
      </c>
      <c r="AB25" s="66" t="s">
        <v>207</v>
      </c>
      <c r="AC25" s="66" t="s">
        <v>208</v>
      </c>
      <c r="AD25" s="126">
        <f>2/5</f>
        <v>0.4</v>
      </c>
      <c r="AE25" s="107">
        <f>AVERAGE(AD25)</f>
        <v>0.4</v>
      </c>
      <c r="AF25" s="70" t="s">
        <v>220</v>
      </c>
      <c r="AG25" s="66" t="s">
        <v>219</v>
      </c>
      <c r="AH25" s="66" t="s">
        <v>180</v>
      </c>
      <c r="AI25" s="84" t="s">
        <v>382</v>
      </c>
      <c r="AJ25" s="111">
        <v>43305</v>
      </c>
      <c r="AK25" s="64" t="s">
        <v>410</v>
      </c>
      <c r="AL25" s="68" t="s">
        <v>242</v>
      </c>
      <c r="AM25" s="125">
        <v>0.65</v>
      </c>
      <c r="AN25" s="107">
        <f>AVERAGE(AM25)</f>
        <v>0.65</v>
      </c>
      <c r="AO25" s="70" t="s">
        <v>246</v>
      </c>
      <c r="AP25" s="66" t="s">
        <v>247</v>
      </c>
      <c r="AQ25" s="66" t="s">
        <v>256</v>
      </c>
      <c r="AR25" s="73" t="s">
        <v>383</v>
      </c>
      <c r="AS25" s="114">
        <v>43384</v>
      </c>
      <c r="AT25" s="74" t="s">
        <v>412</v>
      </c>
      <c r="AU25" s="70" t="s">
        <v>418</v>
      </c>
      <c r="AV25" s="119">
        <v>1</v>
      </c>
      <c r="AW25" s="118">
        <f>AVERAGE(AV25)</f>
        <v>1</v>
      </c>
      <c r="AX25" s="68" t="s">
        <v>283</v>
      </c>
      <c r="AY25" s="68" t="s">
        <v>284</v>
      </c>
      <c r="AZ25" s="66" t="s">
        <v>298</v>
      </c>
      <c r="BA25" s="85" t="s">
        <v>389</v>
      </c>
      <c r="BB25" s="77">
        <v>43504</v>
      </c>
      <c r="BC25" s="78">
        <v>20196200104682</v>
      </c>
      <c r="BD25" s="67" t="s">
        <v>425</v>
      </c>
      <c r="BE25" s="119">
        <v>1</v>
      </c>
      <c r="BF25" s="118">
        <f>AVERAGE(BE25)</f>
        <v>1</v>
      </c>
      <c r="BG25" s="70" t="s">
        <v>313</v>
      </c>
      <c r="BH25" s="66" t="s">
        <v>308</v>
      </c>
      <c r="BI25" s="66" t="s">
        <v>319</v>
      </c>
      <c r="BJ25" s="53" t="s">
        <v>391</v>
      </c>
      <c r="BK25" s="77">
        <v>43571</v>
      </c>
      <c r="BL25" s="78">
        <v>20196200371912</v>
      </c>
      <c r="BM25" s="66" t="s">
        <v>432</v>
      </c>
      <c r="BN25" s="119">
        <v>0.97</v>
      </c>
      <c r="BO25" s="118">
        <f>AVERAGE(BN25)</f>
        <v>0.97</v>
      </c>
      <c r="BP25" s="66" t="s">
        <v>341</v>
      </c>
      <c r="BQ25" s="62" t="s">
        <v>342</v>
      </c>
      <c r="BR25" s="62" t="s">
        <v>349</v>
      </c>
      <c r="BS25" s="53" t="s">
        <v>394</v>
      </c>
      <c r="BT25" s="112">
        <v>43668</v>
      </c>
      <c r="BU25" s="113">
        <v>20196200766742</v>
      </c>
      <c r="BV25" s="68" t="s">
        <v>439</v>
      </c>
      <c r="BW25" s="119">
        <v>0.97</v>
      </c>
      <c r="BX25" s="118">
        <f>AVERAGE(BW25)</f>
        <v>0.97</v>
      </c>
      <c r="BY25" s="66" t="s">
        <v>341</v>
      </c>
      <c r="BZ25" s="62" t="s">
        <v>362</v>
      </c>
      <c r="CA25" s="69" t="s">
        <v>369</v>
      </c>
      <c r="CB25" s="53" t="s">
        <v>396</v>
      </c>
      <c r="CC25" s="77">
        <v>43763</v>
      </c>
      <c r="CD25" s="60">
        <v>20196201140312</v>
      </c>
      <c r="CE25" s="68" t="s">
        <v>449</v>
      </c>
      <c r="CF25" s="119">
        <v>0.97</v>
      </c>
      <c r="CG25" s="118">
        <f>AVERAGE(CF25)</f>
        <v>0.97</v>
      </c>
      <c r="CH25" s="138" t="s">
        <v>341</v>
      </c>
      <c r="CI25" s="138" t="s">
        <v>460</v>
      </c>
      <c r="CJ25" s="135" t="s">
        <v>464</v>
      </c>
      <c r="CK25" s="53" t="s">
        <v>401</v>
      </c>
      <c r="CL25" s="119">
        <v>0.97</v>
      </c>
      <c r="CM25" s="141">
        <f>AVERAGE(CL25)</f>
        <v>0.97</v>
      </c>
      <c r="CN25" s="146" t="s">
        <v>480</v>
      </c>
      <c r="CO25" s="146" t="s">
        <v>460</v>
      </c>
      <c r="CP25" s="144" t="s">
        <v>483</v>
      </c>
      <c r="CQ25" s="53" t="s">
        <v>488</v>
      </c>
    </row>
    <row r="26" spans="1:95" s="99" customFormat="1" ht="259.5" customHeight="1" x14ac:dyDescent="0.25">
      <c r="A26" s="264">
        <v>8</v>
      </c>
      <c r="B26" s="210" t="s">
        <v>327</v>
      </c>
      <c r="C26" s="247" t="s">
        <v>46</v>
      </c>
      <c r="D26" s="248" t="s">
        <v>97</v>
      </c>
      <c r="E26" s="134" t="s">
        <v>49</v>
      </c>
      <c r="F26" s="70" t="s">
        <v>94</v>
      </c>
      <c r="G26" s="89">
        <v>43160</v>
      </c>
      <c r="H26" s="89">
        <v>43404</v>
      </c>
      <c r="I26" s="90">
        <f t="shared" si="0"/>
        <v>34.857142857142854</v>
      </c>
      <c r="J26" s="91">
        <v>0</v>
      </c>
      <c r="K26" s="74" t="s">
        <v>83</v>
      </c>
      <c r="L26" s="232">
        <f>AVERAGE(J26:J28)</f>
        <v>0</v>
      </c>
      <c r="M26" s="66" t="s">
        <v>132</v>
      </c>
      <c r="N26" s="66"/>
      <c r="O26" s="66" t="s">
        <v>379</v>
      </c>
      <c r="P26" s="53" t="s">
        <v>380</v>
      </c>
      <c r="Q26" s="109">
        <v>0.4</v>
      </c>
      <c r="R26" s="211">
        <f>AVERAGE(Q26:Q28)</f>
        <v>0.13333333333333333</v>
      </c>
      <c r="S26" s="66" t="s">
        <v>172</v>
      </c>
      <c r="T26" s="66" t="s">
        <v>173</v>
      </c>
      <c r="U26" s="66" t="s">
        <v>132</v>
      </c>
      <c r="V26" s="82" t="s">
        <v>381</v>
      </c>
      <c r="W26" s="159">
        <v>43216</v>
      </c>
      <c r="X26" s="161" t="s">
        <v>411</v>
      </c>
      <c r="Y26" s="147" t="s">
        <v>193</v>
      </c>
      <c r="Z26" s="148">
        <v>43231</v>
      </c>
      <c r="AA26" s="149">
        <v>20181020341991</v>
      </c>
      <c r="AB26" s="147" t="s">
        <v>209</v>
      </c>
      <c r="AC26" s="147" t="s">
        <v>210</v>
      </c>
      <c r="AD26" s="125">
        <v>0.4</v>
      </c>
      <c r="AE26" s="211">
        <f>AVERAGE(AD26:AD28)</f>
        <v>0.13333333333333333</v>
      </c>
      <c r="AF26" s="66" t="s">
        <v>230</v>
      </c>
      <c r="AG26" s="66" t="s">
        <v>228</v>
      </c>
      <c r="AH26" s="66" t="s">
        <v>231</v>
      </c>
      <c r="AI26" s="84" t="s">
        <v>382</v>
      </c>
      <c r="AJ26" s="163">
        <v>43305</v>
      </c>
      <c r="AK26" s="161" t="s">
        <v>410</v>
      </c>
      <c r="AL26" s="203" t="s">
        <v>243</v>
      </c>
      <c r="AM26" s="125">
        <v>0.4</v>
      </c>
      <c r="AN26" s="211">
        <f>AVERAGE(AM26:AM28)</f>
        <v>0.13333333333333333</v>
      </c>
      <c r="AO26" s="66" t="s">
        <v>248</v>
      </c>
      <c r="AP26" s="66" t="s">
        <v>249</v>
      </c>
      <c r="AQ26" s="66" t="s">
        <v>257</v>
      </c>
      <c r="AR26" s="73" t="s">
        <v>383</v>
      </c>
      <c r="AS26" s="215">
        <v>43384</v>
      </c>
      <c r="AT26" s="217" t="s">
        <v>412</v>
      </c>
      <c r="AU26" s="210" t="s">
        <v>419</v>
      </c>
      <c r="AV26" s="119">
        <v>1</v>
      </c>
      <c r="AW26" s="165">
        <f>AVERAGE(AV26:AV28)</f>
        <v>0.56666666666666665</v>
      </c>
      <c r="AX26" s="68" t="s">
        <v>285</v>
      </c>
      <c r="AY26" s="68" t="s">
        <v>286</v>
      </c>
      <c r="AZ26" s="68" t="s">
        <v>299</v>
      </c>
      <c r="BA26" s="85" t="s">
        <v>389</v>
      </c>
      <c r="BB26" s="168">
        <v>43504</v>
      </c>
      <c r="BC26" s="167">
        <v>20196200104682</v>
      </c>
      <c r="BD26" s="166" t="s">
        <v>426</v>
      </c>
      <c r="BE26" s="119">
        <v>1</v>
      </c>
      <c r="BF26" s="165">
        <f>AVERAGE(BE26:BE28)</f>
        <v>0.56666666666666665</v>
      </c>
      <c r="BG26" s="66" t="s">
        <v>392</v>
      </c>
      <c r="BH26" s="66" t="s">
        <v>286</v>
      </c>
      <c r="BI26" s="66" t="s">
        <v>393</v>
      </c>
      <c r="BJ26" s="53" t="s">
        <v>391</v>
      </c>
      <c r="BK26" s="153">
        <v>43571</v>
      </c>
      <c r="BL26" s="156">
        <v>20196200371912</v>
      </c>
      <c r="BM26" s="147" t="s">
        <v>433</v>
      </c>
      <c r="BN26" s="119">
        <v>1</v>
      </c>
      <c r="BO26" s="165">
        <f>AVERAGE(BN26:BN28)</f>
        <v>0.66666666666666663</v>
      </c>
      <c r="BP26" s="61" t="s">
        <v>392</v>
      </c>
      <c r="BQ26" s="68" t="s">
        <v>286</v>
      </c>
      <c r="BR26" s="68" t="s">
        <v>393</v>
      </c>
      <c r="BS26" s="53" t="s">
        <v>394</v>
      </c>
      <c r="BT26" s="163">
        <v>43668</v>
      </c>
      <c r="BU26" s="164">
        <v>20196200766742</v>
      </c>
      <c r="BV26" s="172" t="s">
        <v>440</v>
      </c>
      <c r="BW26" s="119">
        <v>1</v>
      </c>
      <c r="BX26" s="165">
        <f>AVERAGE(BW26:BW28)</f>
        <v>0.77333333333333332</v>
      </c>
      <c r="BY26" s="61" t="s">
        <v>392</v>
      </c>
      <c r="BZ26" s="68" t="s">
        <v>286</v>
      </c>
      <c r="CA26" s="68" t="s">
        <v>393</v>
      </c>
      <c r="CB26" s="53" t="s">
        <v>396</v>
      </c>
      <c r="CC26" s="153">
        <v>43763</v>
      </c>
      <c r="CD26" s="276">
        <v>20196201140312</v>
      </c>
      <c r="CE26" s="172" t="s">
        <v>450</v>
      </c>
      <c r="CF26" s="119">
        <v>1</v>
      </c>
      <c r="CG26" s="165">
        <f>AVERAGE(CF26:CF28)</f>
        <v>0.77333333333333332</v>
      </c>
      <c r="CH26" s="137" t="s">
        <v>403</v>
      </c>
      <c r="CI26" s="138" t="s">
        <v>286</v>
      </c>
      <c r="CJ26" s="68" t="s">
        <v>393</v>
      </c>
      <c r="CK26" s="53" t="s">
        <v>401</v>
      </c>
      <c r="CL26" s="119">
        <v>1</v>
      </c>
      <c r="CM26" s="165">
        <f>AVERAGE(CL26:CL28)</f>
        <v>0.83333333333333337</v>
      </c>
      <c r="CN26" s="142" t="s">
        <v>403</v>
      </c>
      <c r="CO26" s="144" t="s">
        <v>286</v>
      </c>
      <c r="CP26" s="145" t="s">
        <v>393</v>
      </c>
      <c r="CQ26" s="53" t="s">
        <v>488</v>
      </c>
    </row>
    <row r="27" spans="1:95" s="92" customFormat="1" ht="213" customHeight="1" x14ac:dyDescent="0.25">
      <c r="A27" s="265"/>
      <c r="B27" s="210"/>
      <c r="C27" s="247"/>
      <c r="D27" s="248"/>
      <c r="E27" s="134" t="s">
        <v>50</v>
      </c>
      <c r="F27" s="70" t="s">
        <v>95</v>
      </c>
      <c r="G27" s="88">
        <v>43405</v>
      </c>
      <c r="H27" s="89">
        <v>43434</v>
      </c>
      <c r="I27" s="90">
        <f t="shared" si="0"/>
        <v>4.1428571428571432</v>
      </c>
      <c r="J27" s="91">
        <v>0</v>
      </c>
      <c r="K27" s="93" t="s">
        <v>84</v>
      </c>
      <c r="L27" s="232"/>
      <c r="M27" s="66" t="s">
        <v>132</v>
      </c>
      <c r="N27" s="66"/>
      <c r="O27" s="66" t="s">
        <v>379</v>
      </c>
      <c r="P27" s="53" t="s">
        <v>380</v>
      </c>
      <c r="Q27" s="109">
        <v>0</v>
      </c>
      <c r="R27" s="211"/>
      <c r="S27" s="66" t="s">
        <v>174</v>
      </c>
      <c r="T27" s="66"/>
      <c r="U27" s="66" t="s">
        <v>379</v>
      </c>
      <c r="V27" s="82" t="s">
        <v>381</v>
      </c>
      <c r="W27" s="159"/>
      <c r="X27" s="161"/>
      <c r="Y27" s="147"/>
      <c r="Z27" s="148"/>
      <c r="AA27" s="149"/>
      <c r="AB27" s="147"/>
      <c r="AC27" s="147"/>
      <c r="AD27" s="123">
        <v>0</v>
      </c>
      <c r="AE27" s="211"/>
      <c r="AF27" s="66" t="s">
        <v>230</v>
      </c>
      <c r="AG27" s="66" t="s">
        <v>229</v>
      </c>
      <c r="AH27" s="66" t="s">
        <v>231</v>
      </c>
      <c r="AI27" s="84" t="s">
        <v>382</v>
      </c>
      <c r="AJ27" s="159"/>
      <c r="AK27" s="161"/>
      <c r="AL27" s="203"/>
      <c r="AM27" s="123">
        <v>0</v>
      </c>
      <c r="AN27" s="211"/>
      <c r="AO27" s="66"/>
      <c r="AP27" s="66"/>
      <c r="AQ27" s="66" t="s">
        <v>267</v>
      </c>
      <c r="AR27" s="73" t="s">
        <v>383</v>
      </c>
      <c r="AS27" s="216"/>
      <c r="AT27" s="218"/>
      <c r="AU27" s="210"/>
      <c r="AV27" s="119">
        <v>0.7</v>
      </c>
      <c r="AW27" s="165"/>
      <c r="AX27" s="68" t="s">
        <v>288</v>
      </c>
      <c r="AY27" s="68" t="s">
        <v>287</v>
      </c>
      <c r="AZ27" s="66" t="s">
        <v>301</v>
      </c>
      <c r="BA27" s="85" t="s">
        <v>389</v>
      </c>
      <c r="BB27" s="154"/>
      <c r="BC27" s="157"/>
      <c r="BD27" s="166"/>
      <c r="BE27" s="119">
        <v>0.7</v>
      </c>
      <c r="BF27" s="165"/>
      <c r="BG27" s="66" t="s">
        <v>314</v>
      </c>
      <c r="BH27" s="66" t="s">
        <v>315</v>
      </c>
      <c r="BI27" s="66" t="s">
        <v>324</v>
      </c>
      <c r="BJ27" s="53" t="s">
        <v>391</v>
      </c>
      <c r="BK27" s="154"/>
      <c r="BL27" s="157"/>
      <c r="BM27" s="147"/>
      <c r="BN27" s="119">
        <v>1</v>
      </c>
      <c r="BO27" s="165"/>
      <c r="BP27" s="66" t="s">
        <v>343</v>
      </c>
      <c r="BQ27" s="56" t="s">
        <v>344</v>
      </c>
      <c r="BR27" s="62" t="s">
        <v>350</v>
      </c>
      <c r="BS27" s="53" t="s">
        <v>394</v>
      </c>
      <c r="BT27" s="159"/>
      <c r="BU27" s="161"/>
      <c r="BV27" s="174"/>
      <c r="BW27" s="119">
        <v>1</v>
      </c>
      <c r="BX27" s="165"/>
      <c r="BY27" s="66" t="s">
        <v>390</v>
      </c>
      <c r="BZ27" s="66" t="s">
        <v>402</v>
      </c>
      <c r="CA27" s="62" t="s">
        <v>400</v>
      </c>
      <c r="CB27" s="53" t="s">
        <v>396</v>
      </c>
      <c r="CC27" s="154"/>
      <c r="CD27" s="277"/>
      <c r="CE27" s="174"/>
      <c r="CF27" s="119">
        <v>1</v>
      </c>
      <c r="CG27" s="165"/>
      <c r="CH27" s="138" t="s">
        <v>404</v>
      </c>
      <c r="CI27" s="138" t="s">
        <v>402</v>
      </c>
      <c r="CJ27" s="62" t="s">
        <v>400</v>
      </c>
      <c r="CK27" s="53" t="s">
        <v>401</v>
      </c>
      <c r="CL27" s="119">
        <v>1</v>
      </c>
      <c r="CM27" s="165"/>
      <c r="CN27" s="144" t="s">
        <v>404</v>
      </c>
      <c r="CO27" s="144" t="s">
        <v>402</v>
      </c>
      <c r="CP27" s="62" t="s">
        <v>400</v>
      </c>
      <c r="CQ27" s="53" t="s">
        <v>488</v>
      </c>
    </row>
    <row r="28" spans="1:95" s="92" customFormat="1" ht="409.6" customHeight="1" x14ac:dyDescent="0.25">
      <c r="A28" s="265"/>
      <c r="B28" s="210"/>
      <c r="C28" s="247"/>
      <c r="D28" s="248"/>
      <c r="E28" s="134" t="s">
        <v>51</v>
      </c>
      <c r="F28" s="70" t="s">
        <v>96</v>
      </c>
      <c r="G28" s="88">
        <v>43435</v>
      </c>
      <c r="H28" s="89">
        <v>43465</v>
      </c>
      <c r="I28" s="90">
        <f t="shared" si="0"/>
        <v>4.2857142857142856</v>
      </c>
      <c r="J28" s="91">
        <v>0</v>
      </c>
      <c r="K28" s="93" t="s">
        <v>92</v>
      </c>
      <c r="L28" s="232"/>
      <c r="M28" s="66" t="s">
        <v>132</v>
      </c>
      <c r="N28" s="66"/>
      <c r="O28" s="66" t="s">
        <v>379</v>
      </c>
      <c r="P28" s="53" t="s">
        <v>380</v>
      </c>
      <c r="Q28" s="109">
        <v>0</v>
      </c>
      <c r="R28" s="211"/>
      <c r="S28" s="66" t="s">
        <v>174</v>
      </c>
      <c r="T28" s="66"/>
      <c r="U28" s="66" t="s">
        <v>379</v>
      </c>
      <c r="V28" s="82" t="s">
        <v>381</v>
      </c>
      <c r="W28" s="160"/>
      <c r="X28" s="162"/>
      <c r="Y28" s="147"/>
      <c r="Z28" s="148"/>
      <c r="AA28" s="149"/>
      <c r="AB28" s="147"/>
      <c r="AC28" s="147"/>
      <c r="AD28" s="123">
        <v>0</v>
      </c>
      <c r="AE28" s="211"/>
      <c r="AF28" s="66" t="s">
        <v>230</v>
      </c>
      <c r="AG28" s="66"/>
      <c r="AH28" s="66" t="s">
        <v>231</v>
      </c>
      <c r="AI28" s="75" t="s">
        <v>382</v>
      </c>
      <c r="AJ28" s="160"/>
      <c r="AK28" s="162"/>
      <c r="AL28" s="203"/>
      <c r="AM28" s="123">
        <v>0</v>
      </c>
      <c r="AN28" s="211"/>
      <c r="AO28" s="66"/>
      <c r="AP28" s="66"/>
      <c r="AQ28" s="66" t="s">
        <v>268</v>
      </c>
      <c r="AR28" s="73" t="s">
        <v>383</v>
      </c>
      <c r="AS28" s="213"/>
      <c r="AT28" s="219"/>
      <c r="AU28" s="210"/>
      <c r="AV28" s="119">
        <v>0</v>
      </c>
      <c r="AW28" s="165"/>
      <c r="AX28" s="68" t="s">
        <v>289</v>
      </c>
      <c r="AY28" s="68" t="s">
        <v>286</v>
      </c>
      <c r="AZ28" s="66" t="s">
        <v>300</v>
      </c>
      <c r="BA28" s="85" t="s">
        <v>389</v>
      </c>
      <c r="BB28" s="155"/>
      <c r="BC28" s="158"/>
      <c r="BD28" s="166"/>
      <c r="BE28" s="119">
        <v>0</v>
      </c>
      <c r="BF28" s="165"/>
      <c r="BG28" s="66"/>
      <c r="BH28" s="66"/>
      <c r="BI28" s="66" t="s">
        <v>300</v>
      </c>
      <c r="BJ28" s="53" t="s">
        <v>391</v>
      </c>
      <c r="BK28" s="155"/>
      <c r="BL28" s="158"/>
      <c r="BM28" s="147"/>
      <c r="BN28" s="119">
        <v>0</v>
      </c>
      <c r="BO28" s="165"/>
      <c r="BP28" s="66" t="s">
        <v>345</v>
      </c>
      <c r="BQ28" s="55" t="s">
        <v>346</v>
      </c>
      <c r="BR28" s="62" t="s">
        <v>347</v>
      </c>
      <c r="BS28" s="53" t="s">
        <v>394</v>
      </c>
      <c r="BT28" s="160"/>
      <c r="BU28" s="162"/>
      <c r="BV28" s="173"/>
      <c r="BW28" s="119">
        <v>0.32</v>
      </c>
      <c r="BX28" s="165"/>
      <c r="BY28" s="66" t="s">
        <v>363</v>
      </c>
      <c r="BZ28" s="66" t="s">
        <v>364</v>
      </c>
      <c r="CA28" s="69" t="s">
        <v>370</v>
      </c>
      <c r="CB28" s="87" t="s">
        <v>396</v>
      </c>
      <c r="CC28" s="155"/>
      <c r="CD28" s="278"/>
      <c r="CE28" s="173"/>
      <c r="CF28" s="120">
        <v>0.32</v>
      </c>
      <c r="CG28" s="165"/>
      <c r="CH28" s="138" t="s">
        <v>461</v>
      </c>
      <c r="CI28" s="138" t="s">
        <v>462</v>
      </c>
      <c r="CJ28" s="136" t="s">
        <v>469</v>
      </c>
      <c r="CK28" s="53" t="s">
        <v>401</v>
      </c>
      <c r="CL28" s="120">
        <v>0.5</v>
      </c>
      <c r="CM28" s="165"/>
      <c r="CN28" s="146" t="s">
        <v>486</v>
      </c>
      <c r="CO28" s="146" t="s">
        <v>487</v>
      </c>
      <c r="CP28" s="145" t="s">
        <v>485</v>
      </c>
      <c r="CQ28" s="53" t="s">
        <v>488</v>
      </c>
    </row>
    <row r="29" spans="1:95" x14ac:dyDescent="0.25">
      <c r="A29" s="260" t="s">
        <v>20</v>
      </c>
      <c r="B29" s="261"/>
      <c r="C29" s="261"/>
      <c r="D29" s="261"/>
      <c r="E29" s="31" t="s">
        <v>21</v>
      </c>
      <c r="F29" s="32">
        <f>L12</f>
        <v>0.66666666666666663</v>
      </c>
      <c r="G29" s="24"/>
      <c r="H29" s="24"/>
      <c r="I29" s="24"/>
      <c r="K29" s="40" t="s">
        <v>21</v>
      </c>
      <c r="L29" s="48"/>
      <c r="M29" s="48"/>
      <c r="N29" s="48"/>
      <c r="Q29" s="42">
        <f>$R12</f>
        <v>1</v>
      </c>
      <c r="T29" s="24"/>
      <c r="U29" s="24"/>
      <c r="V29" s="24"/>
      <c r="W29" s="26"/>
      <c r="X29" s="26"/>
      <c r="Y29" s="26"/>
      <c r="Z29" s="26"/>
      <c r="AA29" s="26"/>
      <c r="AB29" s="22"/>
      <c r="AC29" s="22"/>
      <c r="AD29" s="40" t="s">
        <v>21</v>
      </c>
      <c r="AE29" s="42">
        <f>$R12</f>
        <v>1</v>
      </c>
      <c r="AF29" s="41"/>
      <c r="AG29" s="41"/>
      <c r="AH29" s="41"/>
      <c r="AJ29" s="26"/>
      <c r="AK29" s="26"/>
      <c r="AL29" s="26"/>
      <c r="AM29" s="40" t="s">
        <v>21</v>
      </c>
      <c r="AN29" s="42">
        <f>AN12</f>
        <v>0.93333333333333324</v>
      </c>
      <c r="AO29" s="41"/>
      <c r="AP29" s="41"/>
      <c r="AQ29" s="41"/>
      <c r="AV29" s="40" t="s">
        <v>21</v>
      </c>
      <c r="AW29" s="42">
        <f>AW12</f>
        <v>0.93333333333333324</v>
      </c>
      <c r="BE29" s="40" t="s">
        <v>21</v>
      </c>
      <c r="BF29" s="42">
        <f>BF12</f>
        <v>0.93333333333333324</v>
      </c>
      <c r="BN29" s="40" t="s">
        <v>21</v>
      </c>
      <c r="BO29" s="42">
        <f>BO12</f>
        <v>0.93333333333333324</v>
      </c>
      <c r="BW29" s="40" t="s">
        <v>21</v>
      </c>
      <c r="BX29" s="42">
        <f>BX12</f>
        <v>0.93333333333333324</v>
      </c>
      <c r="CF29" s="40" t="s">
        <v>21</v>
      </c>
      <c r="CG29" s="42">
        <f>CG12</f>
        <v>0.96666666666666667</v>
      </c>
      <c r="CL29" s="40" t="s">
        <v>21</v>
      </c>
      <c r="CM29" s="42">
        <f>CM12</f>
        <v>0.98333333333333339</v>
      </c>
    </row>
    <row r="30" spans="1:95" x14ac:dyDescent="0.25">
      <c r="A30" s="33"/>
      <c r="B30" s="34"/>
      <c r="C30" s="35"/>
      <c r="D30" s="35"/>
      <c r="E30" s="31" t="s">
        <v>22</v>
      </c>
      <c r="F30" s="32">
        <f>L15</f>
        <v>0.66666666666666663</v>
      </c>
      <c r="G30" s="24"/>
      <c r="H30" s="24"/>
      <c r="I30" s="24"/>
      <c r="K30" s="40" t="s">
        <v>22</v>
      </c>
      <c r="L30" s="48"/>
      <c r="M30" s="48"/>
      <c r="N30" s="48"/>
      <c r="Q30" s="42">
        <f>R15</f>
        <v>1</v>
      </c>
      <c r="T30" s="24"/>
      <c r="U30" s="24"/>
      <c r="V30" s="24"/>
      <c r="W30" s="26"/>
      <c r="X30" s="26"/>
      <c r="Y30" s="26"/>
      <c r="Z30" s="26"/>
      <c r="AA30" s="26"/>
      <c r="AB30" s="22"/>
      <c r="AC30" s="22"/>
      <c r="AD30" s="40" t="s">
        <v>22</v>
      </c>
      <c r="AE30" s="42">
        <f>AE15</f>
        <v>1</v>
      </c>
      <c r="AF30" s="41"/>
      <c r="AG30" s="41"/>
      <c r="AH30" s="41"/>
      <c r="AJ30" s="26"/>
      <c r="AK30" s="26"/>
      <c r="AL30" s="26"/>
      <c r="AM30" s="40" t="s">
        <v>22</v>
      </c>
      <c r="AN30" s="42">
        <f>AN15</f>
        <v>1</v>
      </c>
      <c r="AO30" s="41"/>
      <c r="AP30" s="41"/>
      <c r="AQ30" s="41"/>
      <c r="AV30" s="40" t="s">
        <v>22</v>
      </c>
      <c r="AW30" s="42">
        <f>AW15</f>
        <v>1</v>
      </c>
      <c r="BE30" s="40" t="s">
        <v>22</v>
      </c>
      <c r="BF30" s="42">
        <f>BF15</f>
        <v>1</v>
      </c>
      <c r="BN30" s="40" t="s">
        <v>22</v>
      </c>
      <c r="BO30" s="42">
        <f>BO15</f>
        <v>1</v>
      </c>
      <c r="BW30" s="40" t="s">
        <v>22</v>
      </c>
      <c r="BX30" s="42">
        <f>BX15</f>
        <v>1</v>
      </c>
      <c r="CF30" s="40" t="s">
        <v>22</v>
      </c>
      <c r="CG30" s="42">
        <f>CG15</f>
        <v>1</v>
      </c>
      <c r="CL30" s="40" t="s">
        <v>22</v>
      </c>
      <c r="CM30" s="42">
        <f>CM15</f>
        <v>1</v>
      </c>
    </row>
    <row r="31" spans="1:95" x14ac:dyDescent="0.25">
      <c r="A31" s="33"/>
      <c r="B31" s="34"/>
      <c r="C31" s="35"/>
      <c r="D31" s="35"/>
      <c r="E31" s="31" t="s">
        <v>23</v>
      </c>
      <c r="F31" s="32">
        <f>L18</f>
        <v>0</v>
      </c>
      <c r="G31" s="27"/>
      <c r="H31" s="24"/>
      <c r="I31" s="24"/>
      <c r="K31" s="40" t="s">
        <v>23</v>
      </c>
      <c r="L31" s="48"/>
      <c r="M31" s="48"/>
      <c r="N31" s="48"/>
      <c r="Q31" s="42">
        <f>R18</f>
        <v>0.625</v>
      </c>
      <c r="T31" s="24"/>
      <c r="U31" s="24"/>
      <c r="V31" s="24"/>
      <c r="W31" s="26"/>
      <c r="X31" s="26"/>
      <c r="Y31" s="26"/>
      <c r="Z31" s="26"/>
      <c r="AA31" s="26"/>
      <c r="AB31" s="22"/>
      <c r="AC31" s="22"/>
      <c r="AD31" s="40" t="s">
        <v>23</v>
      </c>
      <c r="AE31" s="42">
        <f>AE18</f>
        <v>0.625</v>
      </c>
      <c r="AF31" s="41"/>
      <c r="AG31" s="41"/>
      <c r="AH31" s="41"/>
      <c r="AJ31" s="26"/>
      <c r="AK31" s="26"/>
      <c r="AL31" s="26"/>
      <c r="AM31" s="40" t="s">
        <v>23</v>
      </c>
      <c r="AN31" s="42">
        <f>AN18</f>
        <v>0.66664999999999996</v>
      </c>
      <c r="AO31" s="41"/>
      <c r="AP31" s="41"/>
      <c r="AQ31" s="41"/>
      <c r="AV31" s="40" t="s">
        <v>23</v>
      </c>
      <c r="AW31" s="42">
        <f>AW18</f>
        <v>0.72</v>
      </c>
      <c r="BE31" s="40" t="s">
        <v>23</v>
      </c>
      <c r="BF31" s="42">
        <f>BF18</f>
        <v>0.77500000000000002</v>
      </c>
      <c r="BN31" s="40" t="s">
        <v>23</v>
      </c>
      <c r="BO31" s="42">
        <f>BO18</f>
        <v>0.83000000000000007</v>
      </c>
      <c r="BW31" s="40" t="s">
        <v>23</v>
      </c>
      <c r="BX31" s="42">
        <f>BX18</f>
        <v>0.83000000000000007</v>
      </c>
      <c r="CF31" s="40" t="s">
        <v>23</v>
      </c>
      <c r="CG31" s="42">
        <f>CG18</f>
        <v>0.85</v>
      </c>
      <c r="CL31" s="40" t="s">
        <v>23</v>
      </c>
      <c r="CM31" s="42">
        <f>CM18</f>
        <v>0.90999999999999992</v>
      </c>
    </row>
    <row r="32" spans="1:95" x14ac:dyDescent="0.25">
      <c r="A32" s="33"/>
      <c r="B32" s="34"/>
      <c r="C32" s="35"/>
      <c r="D32" s="35"/>
      <c r="E32" s="31" t="s">
        <v>24</v>
      </c>
      <c r="F32" s="32">
        <f>L20</f>
        <v>0</v>
      </c>
      <c r="G32" s="25"/>
      <c r="H32" s="24"/>
      <c r="I32" s="24"/>
      <c r="K32" s="40" t="s">
        <v>24</v>
      </c>
      <c r="L32" s="48"/>
      <c r="M32" s="48"/>
      <c r="N32" s="48"/>
      <c r="Q32" s="42">
        <f>R20</f>
        <v>0.5</v>
      </c>
      <c r="T32" s="24"/>
      <c r="U32" s="24"/>
      <c r="V32" s="24"/>
      <c r="W32" s="26"/>
      <c r="X32" s="26"/>
      <c r="Y32" s="26"/>
      <c r="Z32" s="26"/>
      <c r="AA32" s="26"/>
      <c r="AB32" s="22"/>
      <c r="AC32" s="22"/>
      <c r="AD32" s="40" t="s">
        <v>24</v>
      </c>
      <c r="AE32" s="42">
        <f>AE20</f>
        <v>0.75</v>
      </c>
      <c r="AF32" s="41"/>
      <c r="AG32" s="41"/>
      <c r="AH32" s="41"/>
      <c r="AJ32" s="26"/>
      <c r="AK32" s="26"/>
      <c r="AL32" s="26"/>
      <c r="AM32" s="40" t="s">
        <v>24</v>
      </c>
      <c r="AN32" s="42">
        <f>AN20</f>
        <v>0.85</v>
      </c>
      <c r="AO32" s="41"/>
      <c r="AP32" s="41"/>
      <c r="AQ32" s="41"/>
      <c r="AV32" s="40" t="s">
        <v>24</v>
      </c>
      <c r="AW32" s="42">
        <f>AW20</f>
        <v>1</v>
      </c>
      <c r="BE32" s="40" t="s">
        <v>24</v>
      </c>
      <c r="BF32" s="42">
        <f>BF20</f>
        <v>1</v>
      </c>
      <c r="BN32" s="40" t="s">
        <v>24</v>
      </c>
      <c r="BO32" s="42">
        <f>BO20</f>
        <v>1</v>
      </c>
      <c r="BW32" s="40" t="s">
        <v>24</v>
      </c>
      <c r="BX32" s="42">
        <f>BX20</f>
        <v>1</v>
      </c>
      <c r="CF32" s="40" t="s">
        <v>24</v>
      </c>
      <c r="CG32" s="42">
        <f>CG20</f>
        <v>1</v>
      </c>
      <c r="CL32" s="40" t="s">
        <v>24</v>
      </c>
      <c r="CM32" s="42">
        <f>CM20</f>
        <v>1</v>
      </c>
    </row>
    <row r="33" spans="1:91" x14ac:dyDescent="0.25">
      <c r="A33" s="33"/>
      <c r="B33" s="34"/>
      <c r="C33" s="35"/>
      <c r="D33" s="35"/>
      <c r="E33" s="31" t="s">
        <v>25</v>
      </c>
      <c r="F33" s="32">
        <f>L22</f>
        <v>0</v>
      </c>
      <c r="G33" s="27"/>
      <c r="H33" s="24"/>
      <c r="I33" s="24"/>
      <c r="K33" s="40" t="s">
        <v>25</v>
      </c>
      <c r="L33" s="48"/>
      <c r="M33" s="48"/>
      <c r="N33" s="48"/>
      <c r="Q33" s="42">
        <f>R22</f>
        <v>0</v>
      </c>
      <c r="T33" s="24"/>
      <c r="U33" s="24"/>
      <c r="V33" s="24"/>
      <c r="W33" s="26"/>
      <c r="X33" s="26"/>
      <c r="Y33" s="26"/>
      <c r="Z33" s="26"/>
      <c r="AA33" s="26"/>
      <c r="AB33" s="22"/>
      <c r="AC33" s="22"/>
      <c r="AD33" s="40" t="s">
        <v>25</v>
      </c>
      <c r="AE33" s="42">
        <f>AE22</f>
        <v>0</v>
      </c>
      <c r="AF33" s="41"/>
      <c r="AG33" s="41"/>
      <c r="AH33" s="41"/>
      <c r="AJ33" s="26"/>
      <c r="AK33" s="26"/>
      <c r="AL33" s="26"/>
      <c r="AM33" s="40" t="s">
        <v>25</v>
      </c>
      <c r="AN33" s="42">
        <f>AN22</f>
        <v>1</v>
      </c>
      <c r="AO33" s="41"/>
      <c r="AP33" s="41"/>
      <c r="AQ33" s="41"/>
      <c r="AV33" s="40" t="s">
        <v>25</v>
      </c>
      <c r="AW33" s="42">
        <f>AW22</f>
        <v>1</v>
      </c>
      <c r="BE33" s="40" t="s">
        <v>25</v>
      </c>
      <c r="BF33" s="42">
        <f>BF22</f>
        <v>0.39700000000000002</v>
      </c>
      <c r="BN33" s="40" t="s">
        <v>25</v>
      </c>
      <c r="BO33" s="42">
        <f>BO22</f>
        <v>0.39700000000000002</v>
      </c>
      <c r="BW33" s="40" t="s">
        <v>25</v>
      </c>
      <c r="BX33" s="42">
        <f>BX22</f>
        <v>0.39700000000000002</v>
      </c>
      <c r="CF33" s="40" t="s">
        <v>25</v>
      </c>
      <c r="CG33" s="42">
        <f>CG22</f>
        <v>0.39700000000000002</v>
      </c>
      <c r="CL33" s="40" t="s">
        <v>25</v>
      </c>
      <c r="CM33" s="42">
        <f>CM22</f>
        <v>0.39700000000000002</v>
      </c>
    </row>
    <row r="34" spans="1:91" x14ac:dyDescent="0.25">
      <c r="A34" s="33"/>
      <c r="B34" s="34"/>
      <c r="C34" s="35"/>
      <c r="D34" s="35"/>
      <c r="E34" s="31" t="s">
        <v>26</v>
      </c>
      <c r="F34" s="32">
        <f>L23</f>
        <v>0.42499999999999999</v>
      </c>
      <c r="G34" s="25"/>
      <c r="H34" s="24"/>
      <c r="I34" s="24"/>
      <c r="K34" s="40" t="s">
        <v>26</v>
      </c>
      <c r="L34" s="48"/>
      <c r="M34" s="48"/>
      <c r="N34" s="48"/>
      <c r="Q34" s="42">
        <f>R23</f>
        <v>0.75</v>
      </c>
      <c r="T34" s="24"/>
      <c r="U34" s="24"/>
      <c r="V34" s="24"/>
      <c r="W34" s="26"/>
      <c r="X34" s="26"/>
      <c r="Y34" s="26"/>
      <c r="Z34" s="26"/>
      <c r="AA34" s="26"/>
      <c r="AB34" s="22"/>
      <c r="AC34" s="22"/>
      <c r="AD34" s="40" t="s">
        <v>26</v>
      </c>
      <c r="AE34" s="42">
        <f>AE23</f>
        <v>0.75</v>
      </c>
      <c r="AF34" s="41"/>
      <c r="AG34" s="41"/>
      <c r="AH34" s="41"/>
      <c r="AJ34" s="26"/>
      <c r="AK34" s="26"/>
      <c r="AL34" s="26"/>
      <c r="AM34" s="40" t="s">
        <v>26</v>
      </c>
      <c r="AN34" s="42">
        <f>AN23</f>
        <v>0.875</v>
      </c>
      <c r="AO34" s="41"/>
      <c r="AP34" s="41"/>
      <c r="AQ34" s="41"/>
      <c r="AV34" s="40" t="s">
        <v>26</v>
      </c>
      <c r="AW34" s="42">
        <f>AW23</f>
        <v>1</v>
      </c>
      <c r="BE34" s="40" t="s">
        <v>26</v>
      </c>
      <c r="BF34" s="42">
        <f>BF23</f>
        <v>1</v>
      </c>
      <c r="BN34" s="40" t="s">
        <v>26</v>
      </c>
      <c r="BO34" s="42">
        <f>BO23</f>
        <v>0.83000000000000007</v>
      </c>
      <c r="BW34" s="40" t="s">
        <v>26</v>
      </c>
      <c r="BX34" s="42">
        <f>BX23</f>
        <v>0.83000000000000007</v>
      </c>
      <c r="CF34" s="40" t="s">
        <v>26</v>
      </c>
      <c r="CG34" s="42">
        <f>CG23</f>
        <v>0.83000000000000007</v>
      </c>
      <c r="CL34" s="40" t="s">
        <v>26</v>
      </c>
      <c r="CM34" s="42">
        <f>CM23</f>
        <v>0.90999999999999992</v>
      </c>
    </row>
    <row r="35" spans="1:91" x14ac:dyDescent="0.25">
      <c r="A35" s="33"/>
      <c r="B35" s="34"/>
      <c r="C35" s="35"/>
      <c r="D35" s="35"/>
      <c r="E35" s="31" t="s">
        <v>27</v>
      </c>
      <c r="F35" s="32">
        <f>L25</f>
        <v>0</v>
      </c>
      <c r="G35" s="24"/>
      <c r="H35" s="24"/>
      <c r="I35" s="24"/>
      <c r="K35" s="40" t="s">
        <v>27</v>
      </c>
      <c r="L35" s="48"/>
      <c r="M35" s="48"/>
      <c r="N35" s="48"/>
      <c r="Q35" s="42">
        <f>R25</f>
        <v>0.4</v>
      </c>
      <c r="T35" s="24"/>
      <c r="U35" s="24"/>
      <c r="V35" s="24"/>
      <c r="W35" s="26"/>
      <c r="X35" s="26"/>
      <c r="Y35" s="26"/>
      <c r="Z35" s="26"/>
      <c r="AA35" s="26"/>
      <c r="AB35" s="22"/>
      <c r="AC35" s="22"/>
      <c r="AD35" s="40" t="s">
        <v>27</v>
      </c>
      <c r="AE35" s="42">
        <f>AE25</f>
        <v>0.4</v>
      </c>
      <c r="AF35" s="41"/>
      <c r="AG35" s="41"/>
      <c r="AH35" s="41"/>
      <c r="AJ35" s="26"/>
      <c r="AK35" s="26"/>
      <c r="AL35" s="26"/>
      <c r="AM35" s="40" t="s">
        <v>27</v>
      </c>
      <c r="AN35" s="42">
        <f>AN25</f>
        <v>0.65</v>
      </c>
      <c r="AO35" s="41"/>
      <c r="AP35" s="41"/>
      <c r="AQ35" s="41"/>
      <c r="AV35" s="40" t="s">
        <v>27</v>
      </c>
      <c r="AW35" s="42">
        <f>AW25</f>
        <v>1</v>
      </c>
      <c r="BE35" s="40" t="s">
        <v>27</v>
      </c>
      <c r="BF35" s="42">
        <f>BF25</f>
        <v>1</v>
      </c>
      <c r="BN35" s="40" t="s">
        <v>27</v>
      </c>
      <c r="BO35" s="42">
        <f>BO25</f>
        <v>0.97</v>
      </c>
      <c r="BW35" s="40" t="s">
        <v>27</v>
      </c>
      <c r="BX35" s="42">
        <f>BX25</f>
        <v>0.97</v>
      </c>
      <c r="CF35" s="40" t="s">
        <v>27</v>
      </c>
      <c r="CG35" s="42">
        <f>CG25</f>
        <v>0.97</v>
      </c>
      <c r="CL35" s="40" t="s">
        <v>27</v>
      </c>
      <c r="CM35" s="42">
        <f>CM25</f>
        <v>0.97</v>
      </c>
    </row>
    <row r="36" spans="1:91" x14ac:dyDescent="0.25">
      <c r="A36" s="33"/>
      <c r="B36" s="34"/>
      <c r="C36" s="35"/>
      <c r="D36" s="35"/>
      <c r="E36" s="31" t="s">
        <v>28</v>
      </c>
      <c r="F36" s="32">
        <f>L26</f>
        <v>0</v>
      </c>
      <c r="G36" s="24"/>
      <c r="H36" s="24"/>
      <c r="I36" s="24"/>
      <c r="K36" s="40" t="s">
        <v>28</v>
      </c>
      <c r="L36" s="48"/>
      <c r="M36" s="48"/>
      <c r="N36" s="48"/>
      <c r="Q36" s="42">
        <f>R26</f>
        <v>0.13333333333333333</v>
      </c>
      <c r="T36" s="24"/>
      <c r="U36" s="24"/>
      <c r="V36" s="24"/>
      <c r="W36" s="26"/>
      <c r="X36" s="26"/>
      <c r="Y36" s="26"/>
      <c r="Z36" s="26"/>
      <c r="AA36" s="26"/>
      <c r="AB36" s="22"/>
      <c r="AC36" s="22"/>
      <c r="AD36" s="40" t="s">
        <v>28</v>
      </c>
      <c r="AE36" s="42">
        <f>AE26</f>
        <v>0.13333333333333333</v>
      </c>
      <c r="AF36" s="41"/>
      <c r="AG36" s="41"/>
      <c r="AH36" s="41"/>
      <c r="AJ36" s="26"/>
      <c r="AK36" s="26"/>
      <c r="AL36" s="26"/>
      <c r="AM36" s="40" t="s">
        <v>28</v>
      </c>
      <c r="AN36" s="42">
        <f>AN26</f>
        <v>0.13333333333333333</v>
      </c>
      <c r="AO36" s="41"/>
      <c r="AP36" s="41"/>
      <c r="AQ36" s="41"/>
      <c r="AV36" s="40" t="s">
        <v>28</v>
      </c>
      <c r="AW36" s="42">
        <f>AW26</f>
        <v>0.56666666666666665</v>
      </c>
      <c r="BE36" s="40" t="s">
        <v>28</v>
      </c>
      <c r="BF36" s="42">
        <f>BF26</f>
        <v>0.56666666666666665</v>
      </c>
      <c r="BN36" s="40" t="s">
        <v>28</v>
      </c>
      <c r="BO36" s="42">
        <f>BO26</f>
        <v>0.66666666666666663</v>
      </c>
      <c r="BW36" s="40" t="s">
        <v>28</v>
      </c>
      <c r="BX36" s="42">
        <f>BX26</f>
        <v>0.77333333333333332</v>
      </c>
      <c r="CF36" s="40" t="s">
        <v>28</v>
      </c>
      <c r="CG36" s="42">
        <f>CG26</f>
        <v>0.77333333333333332</v>
      </c>
      <c r="CL36" s="40" t="s">
        <v>28</v>
      </c>
      <c r="CM36" s="42">
        <f>CM26</f>
        <v>0.83333333333333337</v>
      </c>
    </row>
    <row r="37" spans="1:91" x14ac:dyDescent="0.25">
      <c r="A37" s="33"/>
      <c r="B37" s="34"/>
      <c r="C37" s="35"/>
      <c r="D37" s="35"/>
      <c r="E37" s="36"/>
      <c r="F37" s="37"/>
      <c r="G37" s="24"/>
      <c r="H37" s="24"/>
      <c r="I37" s="24"/>
      <c r="K37" s="40"/>
      <c r="L37" s="48"/>
      <c r="M37" s="48"/>
      <c r="N37" s="48"/>
      <c r="Q37" s="42"/>
      <c r="T37" s="24"/>
      <c r="U37" s="24"/>
      <c r="V37" s="24"/>
      <c r="W37" s="26"/>
      <c r="X37" s="26"/>
      <c r="Y37" s="26"/>
      <c r="Z37" s="26"/>
      <c r="AA37" s="26"/>
      <c r="AB37" s="22"/>
      <c r="AC37" s="22"/>
      <c r="AD37" s="11"/>
      <c r="AE37" s="40"/>
      <c r="AF37" s="41"/>
      <c r="AG37" s="41"/>
      <c r="AH37" s="41"/>
      <c r="AJ37" s="26"/>
      <c r="AK37" s="26"/>
      <c r="AL37" s="26"/>
      <c r="AM37" s="11"/>
      <c r="AN37" s="40"/>
      <c r="AO37" s="41"/>
      <c r="AP37" s="41"/>
      <c r="AQ37" s="41"/>
      <c r="AV37" s="11"/>
      <c r="AW37" s="40"/>
    </row>
    <row r="38" spans="1:91" ht="84" customHeight="1" x14ac:dyDescent="0.25">
      <c r="A38" s="262" t="s">
        <v>29</v>
      </c>
      <c r="B38" s="263"/>
      <c r="C38" s="263"/>
      <c r="D38" s="263"/>
      <c r="E38" s="38">
        <f>AVERAGE(F29:F36)</f>
        <v>0.21979166666666666</v>
      </c>
      <c r="F38" s="39" t="s">
        <v>30</v>
      </c>
      <c r="G38" s="28"/>
      <c r="H38" s="28"/>
      <c r="J38" s="12" t="s">
        <v>329</v>
      </c>
      <c r="K38" s="43">
        <f>AVERAGE(Q29:Q36)</f>
        <v>0.55104166666666676</v>
      </c>
      <c r="L38" s="49"/>
      <c r="M38" s="49"/>
      <c r="N38" s="49"/>
      <c r="Q38" s="103" t="s">
        <v>30</v>
      </c>
      <c r="T38" s="28"/>
      <c r="U38" s="28"/>
      <c r="V38" s="28"/>
      <c r="W38" s="29"/>
      <c r="X38" s="29"/>
      <c r="Y38" s="29"/>
      <c r="Z38" s="29"/>
      <c r="AA38" s="29"/>
      <c r="AB38" s="30"/>
      <c r="AC38" s="30"/>
      <c r="AD38" s="12" t="s">
        <v>29</v>
      </c>
      <c r="AE38" s="43">
        <f>AVERAGE(AE29:AE37)</f>
        <v>0.58229166666666676</v>
      </c>
      <c r="AF38" s="44"/>
      <c r="AG38" s="44"/>
      <c r="AH38" s="44"/>
      <c r="AJ38" s="29"/>
      <c r="AK38" s="29"/>
      <c r="AL38" s="29"/>
      <c r="AM38" s="12" t="s">
        <v>29</v>
      </c>
      <c r="AN38" s="43">
        <f>AVERAGE(AN29:AN37)</f>
        <v>0.76353958333333349</v>
      </c>
      <c r="AO38" s="44"/>
      <c r="AP38" s="44"/>
      <c r="AQ38" s="44"/>
      <c r="AV38" s="12" t="s">
        <v>29</v>
      </c>
      <c r="AW38" s="43">
        <f>AVERAGE(AW29:AW37)</f>
        <v>0.90249999999999997</v>
      </c>
      <c r="BE38" s="12" t="s">
        <v>29</v>
      </c>
      <c r="BF38" s="43">
        <f>AVERAGE(BF29:BF36)</f>
        <v>0.83399999999999996</v>
      </c>
      <c r="BN38" s="12" t="s">
        <v>330</v>
      </c>
      <c r="BO38" s="43">
        <f>AVERAGE(BO29:BO36)</f>
        <v>0.82837499999999997</v>
      </c>
      <c r="BW38" s="12" t="s">
        <v>330</v>
      </c>
      <c r="BX38" s="43">
        <f>AVERAGE(BX29:BX36)</f>
        <v>0.84170833333333328</v>
      </c>
      <c r="CF38" s="139" t="s">
        <v>330</v>
      </c>
      <c r="CG38" s="43">
        <f>AVERAGE(CG29:CG36)</f>
        <v>0.84837499999999999</v>
      </c>
      <c r="CL38" s="139" t="s">
        <v>489</v>
      </c>
      <c r="CM38" s="43">
        <f>AVERAGE(CM29:CM36)</f>
        <v>0.87545833333333334</v>
      </c>
    </row>
  </sheetData>
  <autoFilter ref="A11:CQ36"/>
  <mergeCells count="391">
    <mergeCell ref="CM12:CM14"/>
    <mergeCell ref="CM15:CM17"/>
    <mergeCell ref="CM18:CM19"/>
    <mergeCell ref="CM20:CM21"/>
    <mergeCell ref="CM23:CM24"/>
    <mergeCell ref="CM26:CM28"/>
    <mergeCell ref="CL8:CQ8"/>
    <mergeCell ref="CL9:CO9"/>
    <mergeCell ref="CP9:CQ9"/>
    <mergeCell ref="CL10:CL11"/>
    <mergeCell ref="CM10:CM11"/>
    <mergeCell ref="CN10:CN11"/>
    <mergeCell ref="CO10:CO11"/>
    <mergeCell ref="CP10:CP11"/>
    <mergeCell ref="CQ10:CQ11"/>
    <mergeCell ref="CD26:CD28"/>
    <mergeCell ref="BU23:BU24"/>
    <mergeCell ref="BT23:BT24"/>
    <mergeCell ref="CC15:CC17"/>
    <mergeCell ref="CD15:CD17"/>
    <mergeCell ref="CE15:CE17"/>
    <mergeCell ref="CC20:CC21"/>
    <mergeCell ref="BT12:BT14"/>
    <mergeCell ref="BU12:BU14"/>
    <mergeCell ref="CD20:CD21"/>
    <mergeCell ref="CE20:CE21"/>
    <mergeCell ref="BB20:BB21"/>
    <mergeCell ref="BC20:BC21"/>
    <mergeCell ref="BB23:BB24"/>
    <mergeCell ref="BC23:BC24"/>
    <mergeCell ref="BL12:BL14"/>
    <mergeCell ref="BK12:BK14"/>
    <mergeCell ref="BK18:BK19"/>
    <mergeCell ref="BL18:BL19"/>
    <mergeCell ref="BK20:BK21"/>
    <mergeCell ref="BL20:BL21"/>
    <mergeCell ref="BK23:BK24"/>
    <mergeCell ref="BL23:BL24"/>
    <mergeCell ref="BF12:BF14"/>
    <mergeCell ref="BF15:BF17"/>
    <mergeCell ref="BF18:BF19"/>
    <mergeCell ref="BF20:BF21"/>
    <mergeCell ref="BF23:BF24"/>
    <mergeCell ref="BD18:BD19"/>
    <mergeCell ref="BB12:BB14"/>
    <mergeCell ref="BC12:BC14"/>
    <mergeCell ref="BB18:BB19"/>
    <mergeCell ref="BC18:BC19"/>
    <mergeCell ref="BC15:BC17"/>
    <mergeCell ref="BB15:BB17"/>
    <mergeCell ref="CC8:CE8"/>
    <mergeCell ref="CC9:CE9"/>
    <mergeCell ref="CC10:CC11"/>
    <mergeCell ref="CD10:CD11"/>
    <mergeCell ref="CE10:CE11"/>
    <mergeCell ref="CE18:CE19"/>
    <mergeCell ref="CE23:CE24"/>
    <mergeCell ref="CD18:CD19"/>
    <mergeCell ref="CC18:CC19"/>
    <mergeCell ref="CD23:CD24"/>
    <mergeCell ref="CC23:CC24"/>
    <mergeCell ref="CE12:CE14"/>
    <mergeCell ref="CC12:CC14"/>
    <mergeCell ref="CD12:CD14"/>
    <mergeCell ref="AS8:AU8"/>
    <mergeCell ref="AS9:AU9"/>
    <mergeCell ref="AV8:BA8"/>
    <mergeCell ref="AV9:AY9"/>
    <mergeCell ref="AZ9:BA9"/>
    <mergeCell ref="AU23:AU24"/>
    <mergeCell ref="BO12:BO14"/>
    <mergeCell ref="BO15:BO17"/>
    <mergeCell ref="BO18:BO19"/>
    <mergeCell ref="BO20:BO21"/>
    <mergeCell ref="BN8:BS8"/>
    <mergeCell ref="BN9:BQ9"/>
    <mergeCell ref="BR9:BS9"/>
    <mergeCell ref="BN10:BN11"/>
    <mergeCell ref="BO10:BO11"/>
    <mergeCell ref="BP10:BP11"/>
    <mergeCell ref="BQ10:BQ11"/>
    <mergeCell ref="BR10:BR11"/>
    <mergeCell ref="BS10:BS11"/>
    <mergeCell ref="AS18:AS19"/>
    <mergeCell ref="AT18:AT19"/>
    <mergeCell ref="AT12:AT14"/>
    <mergeCell ref="AS12:AS14"/>
    <mergeCell ref="AT20:AT21"/>
    <mergeCell ref="AM8:AR8"/>
    <mergeCell ref="AM9:AP9"/>
    <mergeCell ref="AQ9:AR9"/>
    <mergeCell ref="AM10:AM11"/>
    <mergeCell ref="AN10:AN11"/>
    <mergeCell ref="AO10:AO11"/>
    <mergeCell ref="AP10:AP11"/>
    <mergeCell ref="AQ10:AQ11"/>
    <mergeCell ref="AR10:AR11"/>
    <mergeCell ref="AJ8:AL8"/>
    <mergeCell ref="AJ9:AL9"/>
    <mergeCell ref="AJ10:AJ11"/>
    <mergeCell ref="AK10:AK11"/>
    <mergeCell ref="AL10:AL11"/>
    <mergeCell ref="AE26:AE28"/>
    <mergeCell ref="AD8:AI8"/>
    <mergeCell ref="AD9:AG9"/>
    <mergeCell ref="AH9:AI9"/>
    <mergeCell ref="AD10:AD11"/>
    <mergeCell ref="AE10:AE11"/>
    <mergeCell ref="AF10:AF11"/>
    <mergeCell ref="AG10:AG11"/>
    <mergeCell ref="AH10:AH11"/>
    <mergeCell ref="AI10:AI11"/>
    <mergeCell ref="AE12:AE14"/>
    <mergeCell ref="AE15:AE17"/>
    <mergeCell ref="AE18:AE19"/>
    <mergeCell ref="AE20:AE21"/>
    <mergeCell ref="AJ15:AJ17"/>
    <mergeCell ref="AK15:AK17"/>
    <mergeCell ref="AL20:AL21"/>
    <mergeCell ref="AE23:AE24"/>
    <mergeCell ref="L9:N9"/>
    <mergeCell ref="O9:P9"/>
    <mergeCell ref="A20:A21"/>
    <mergeCell ref="D20:D21"/>
    <mergeCell ref="B20:B21"/>
    <mergeCell ref="Q8:V8"/>
    <mergeCell ref="L26:L28"/>
    <mergeCell ref="C23:C24"/>
    <mergeCell ref="D23:D24"/>
    <mergeCell ref="L23:L24"/>
    <mergeCell ref="L15:L17"/>
    <mergeCell ref="A18:A19"/>
    <mergeCell ref="R26:R28"/>
    <mergeCell ref="Q10:Q11"/>
    <mergeCell ref="I10:I11"/>
    <mergeCell ref="R18:R19"/>
    <mergeCell ref="A8:K8"/>
    <mergeCell ref="P10:P11"/>
    <mergeCell ref="A29:D29"/>
    <mergeCell ref="W10:W11"/>
    <mergeCell ref="X10:X11"/>
    <mergeCell ref="N10:N11"/>
    <mergeCell ref="A38:D38"/>
    <mergeCell ref="A12:A14"/>
    <mergeCell ref="B12:B14"/>
    <mergeCell ref="C12:C14"/>
    <mergeCell ref="D12:D14"/>
    <mergeCell ref="A15:A17"/>
    <mergeCell ref="B15:B17"/>
    <mergeCell ref="C15:C17"/>
    <mergeCell ref="D15:D17"/>
    <mergeCell ref="A23:A24"/>
    <mergeCell ref="B23:B24"/>
    <mergeCell ref="A26:A28"/>
    <mergeCell ref="B26:B28"/>
    <mergeCell ref="C26:C28"/>
    <mergeCell ref="D26:D28"/>
    <mergeCell ref="C20:C21"/>
    <mergeCell ref="O10:O11"/>
    <mergeCell ref="W18:W19"/>
    <mergeCell ref="M10:M11"/>
    <mergeCell ref="L18:L19"/>
    <mergeCell ref="A3:B3"/>
    <mergeCell ref="C3:I3"/>
    <mergeCell ref="A4:B4"/>
    <mergeCell ref="C4:I4"/>
    <mergeCell ref="B18:B19"/>
    <mergeCell ref="C18:C19"/>
    <mergeCell ref="D18:D19"/>
    <mergeCell ref="J4:K4"/>
    <mergeCell ref="L10:L11"/>
    <mergeCell ref="A5:B5"/>
    <mergeCell ref="C5:I5"/>
    <mergeCell ref="J5:K5"/>
    <mergeCell ref="A6:B6"/>
    <mergeCell ref="A10:A11"/>
    <mergeCell ref="A7:B7"/>
    <mergeCell ref="B10:B11"/>
    <mergeCell ref="C10:C11"/>
    <mergeCell ref="D10:D11"/>
    <mergeCell ref="E10:E11"/>
    <mergeCell ref="F10:F11"/>
    <mergeCell ref="G10:H10"/>
    <mergeCell ref="J10:J11"/>
    <mergeCell ref="L8:P8"/>
    <mergeCell ref="C7:AC7"/>
    <mergeCell ref="Y26:Y28"/>
    <mergeCell ref="W8:Y8"/>
    <mergeCell ref="AB12:AB14"/>
    <mergeCell ref="AB18:AB19"/>
    <mergeCell ref="AC18:AC19"/>
    <mergeCell ref="Z9:AC9"/>
    <mergeCell ref="Z10:Z11"/>
    <mergeCell ref="AA10:AA11"/>
    <mergeCell ref="AB10:AB11"/>
    <mergeCell ref="AC10:AC11"/>
    <mergeCell ref="W9:Y9"/>
    <mergeCell ref="Y10:Y11"/>
    <mergeCell ref="W12:W14"/>
    <mergeCell ref="X12:X14"/>
    <mergeCell ref="W15:W17"/>
    <mergeCell ref="X15:X17"/>
    <mergeCell ref="X18:X19"/>
    <mergeCell ref="W20:W21"/>
    <mergeCell ref="AB26:AB28"/>
    <mergeCell ref="AA26:AA28"/>
    <mergeCell ref="X23:X24"/>
    <mergeCell ref="W26:W28"/>
    <mergeCell ref="X26:X28"/>
    <mergeCell ref="Z26:Z28"/>
    <mergeCell ref="K3:AC3"/>
    <mergeCell ref="L4:AC4"/>
    <mergeCell ref="L5:AC5"/>
    <mergeCell ref="Y12:Y14"/>
    <mergeCell ref="Y15:Y17"/>
    <mergeCell ref="Y18:Y19"/>
    <mergeCell ref="Y20:Y21"/>
    <mergeCell ref="Y23:Y24"/>
    <mergeCell ref="Q9:T9"/>
    <mergeCell ref="R20:R21"/>
    <mergeCell ref="R23:R24"/>
    <mergeCell ref="R12:R14"/>
    <mergeCell ref="U9:V9"/>
    <mergeCell ref="S10:S11"/>
    <mergeCell ref="T10:T11"/>
    <mergeCell ref="U10:U11"/>
    <mergeCell ref="V10:V11"/>
    <mergeCell ref="R10:R11"/>
    <mergeCell ref="R15:R17"/>
    <mergeCell ref="K10:K11"/>
    <mergeCell ref="L12:L14"/>
    <mergeCell ref="A9:K9"/>
    <mergeCell ref="X20:X21"/>
    <mergeCell ref="W23:W24"/>
    <mergeCell ref="AW20:AW21"/>
    <mergeCell ref="AU18:AU19"/>
    <mergeCell ref="AU20:AU21"/>
    <mergeCell ref="AL23:AL24"/>
    <mergeCell ref="AV10:AV11"/>
    <mergeCell ref="AW10:AW11"/>
    <mergeCell ref="AS10:AS11"/>
    <mergeCell ref="AL26:AL28"/>
    <mergeCell ref="AS15:AS17"/>
    <mergeCell ref="AN26:AN28"/>
    <mergeCell ref="AN12:AN14"/>
    <mergeCell ref="AN15:AN17"/>
    <mergeCell ref="AN18:AN19"/>
    <mergeCell ref="AN20:AN21"/>
    <mergeCell ref="AN23:AN24"/>
    <mergeCell ref="AU26:AU28"/>
    <mergeCell ref="AT15:AT17"/>
    <mergeCell ref="AW23:AW24"/>
    <mergeCell ref="AW26:AW28"/>
    <mergeCell ref="AS20:AS21"/>
    <mergeCell ref="AT23:AT24"/>
    <mergeCell ref="AS23:AS24"/>
    <mergeCell ref="AS26:AS28"/>
    <mergeCell ref="AT26:AT28"/>
    <mergeCell ref="AX10:AX11"/>
    <mergeCell ref="AY10:AY11"/>
    <mergeCell ref="AZ10:AZ11"/>
    <mergeCell ref="BA10:BA11"/>
    <mergeCell ref="AL12:AL14"/>
    <mergeCell ref="AL15:AL17"/>
    <mergeCell ref="AL18:AL19"/>
    <mergeCell ref="AT10:AT11"/>
    <mergeCell ref="AU10:AU11"/>
    <mergeCell ref="AW12:AW14"/>
    <mergeCell ref="AW15:AW17"/>
    <mergeCell ref="AW18:AW19"/>
    <mergeCell ref="AU12:AU14"/>
    <mergeCell ref="AU15:AU17"/>
    <mergeCell ref="BB8:BD8"/>
    <mergeCell ref="BE9:BH9"/>
    <mergeCell ref="BI9:BJ9"/>
    <mergeCell ref="BE10:BE11"/>
    <mergeCell ref="BF10:BF11"/>
    <mergeCell ref="BG10:BG11"/>
    <mergeCell ref="BH10:BH11"/>
    <mergeCell ref="BI10:BI11"/>
    <mergeCell ref="BJ10:BJ11"/>
    <mergeCell ref="BE8:BJ8"/>
    <mergeCell ref="BB9:BD9"/>
    <mergeCell ref="BB10:BB11"/>
    <mergeCell ref="BC10:BC11"/>
    <mergeCell ref="BD10:BD11"/>
    <mergeCell ref="BK8:BM8"/>
    <mergeCell ref="BK9:BM9"/>
    <mergeCell ref="BK10:BK11"/>
    <mergeCell ref="BL10:BL11"/>
    <mergeCell ref="BM10:BM11"/>
    <mergeCell ref="BM12:BM14"/>
    <mergeCell ref="BK15:BK17"/>
    <mergeCell ref="BL15:BL17"/>
    <mergeCell ref="BM15:BM17"/>
    <mergeCell ref="CA10:CA11"/>
    <mergeCell ref="CB10:CB11"/>
    <mergeCell ref="BT8:BV8"/>
    <mergeCell ref="BT9:BV9"/>
    <mergeCell ref="BT10:BT11"/>
    <mergeCell ref="BU10:BU11"/>
    <mergeCell ref="BV10:BV11"/>
    <mergeCell ref="BT15:BT17"/>
    <mergeCell ref="BU15:BU17"/>
    <mergeCell ref="BV15:BV17"/>
    <mergeCell ref="BX12:BX14"/>
    <mergeCell ref="BX15:BX17"/>
    <mergeCell ref="BW8:CB8"/>
    <mergeCell ref="BW9:BZ9"/>
    <mergeCell ref="CA9:CB9"/>
    <mergeCell ref="BW10:BW11"/>
    <mergeCell ref="BX10:BX11"/>
    <mergeCell ref="BY10:BY11"/>
    <mergeCell ref="BZ10:BZ11"/>
    <mergeCell ref="BV12:BV14"/>
    <mergeCell ref="CF8:CK8"/>
    <mergeCell ref="CF9:CI9"/>
    <mergeCell ref="CJ9:CK9"/>
    <mergeCell ref="CF10:CF11"/>
    <mergeCell ref="CG10:CG11"/>
    <mergeCell ref="CH10:CH11"/>
    <mergeCell ref="CI10:CI11"/>
    <mergeCell ref="CJ10:CJ11"/>
    <mergeCell ref="CK10:CK11"/>
    <mergeCell ref="CG23:CG24"/>
    <mergeCell ref="CG26:CG28"/>
    <mergeCell ref="CG12:CG14"/>
    <mergeCell ref="CG15:CG17"/>
    <mergeCell ref="BT20:BT21"/>
    <mergeCell ref="BU20:BU21"/>
    <mergeCell ref="BV20:BV21"/>
    <mergeCell ref="BO23:BO24"/>
    <mergeCell ref="BO26:BO28"/>
    <mergeCell ref="BX18:BX19"/>
    <mergeCell ref="BX20:BX21"/>
    <mergeCell ref="BX23:BX24"/>
    <mergeCell ref="BX26:BX28"/>
    <mergeCell ref="CG18:CG19"/>
    <mergeCell ref="CG20:CG21"/>
    <mergeCell ref="CE26:CE28"/>
    <mergeCell ref="BT18:BT19"/>
    <mergeCell ref="BU18:BU19"/>
    <mergeCell ref="BV18:BV19"/>
    <mergeCell ref="BV23:BV24"/>
    <mergeCell ref="BT26:BT28"/>
    <mergeCell ref="BU26:BU28"/>
    <mergeCell ref="BV26:BV28"/>
    <mergeCell ref="CC26:CC28"/>
    <mergeCell ref="BM18:BM19"/>
    <mergeCell ref="BM20:BM21"/>
    <mergeCell ref="BM23:BM24"/>
    <mergeCell ref="BK26:BK28"/>
    <mergeCell ref="BL26:BL28"/>
    <mergeCell ref="BM26:BM28"/>
    <mergeCell ref="AJ12:AJ14"/>
    <mergeCell ref="AK12:AK14"/>
    <mergeCell ref="AJ26:AJ28"/>
    <mergeCell ref="AK26:AK28"/>
    <mergeCell ref="AJ23:AJ24"/>
    <mergeCell ref="AK23:AK24"/>
    <mergeCell ref="AJ20:AJ21"/>
    <mergeCell ref="AK20:AK21"/>
    <mergeCell ref="AJ18:AJ19"/>
    <mergeCell ref="AK18:AK19"/>
    <mergeCell ref="BF26:BF28"/>
    <mergeCell ref="BD20:BD21"/>
    <mergeCell ref="BD23:BD24"/>
    <mergeCell ref="BD26:BD28"/>
    <mergeCell ref="BC26:BC28"/>
    <mergeCell ref="BB26:BB28"/>
    <mergeCell ref="BD12:BD14"/>
    <mergeCell ref="BD15:BD17"/>
    <mergeCell ref="Z8:AC8"/>
    <mergeCell ref="Z12:Z14"/>
    <mergeCell ref="AA12:AA14"/>
    <mergeCell ref="Z15:Z17"/>
    <mergeCell ref="AA15:AA17"/>
    <mergeCell ref="Z18:Z19"/>
    <mergeCell ref="AA18:AA19"/>
    <mergeCell ref="Z20:Z21"/>
    <mergeCell ref="AA20:AA21"/>
    <mergeCell ref="AC26:AC28"/>
    <mergeCell ref="Z23:Z24"/>
    <mergeCell ref="AA23:AA24"/>
    <mergeCell ref="AC12:AC14"/>
    <mergeCell ref="AB15:AB17"/>
    <mergeCell ref="AC15:AC17"/>
    <mergeCell ref="AB20:AB21"/>
    <mergeCell ref="AC20:AC21"/>
    <mergeCell ref="AB23:AB24"/>
    <mergeCell ref="AC23:AC24"/>
  </mergeCells>
  <conditionalFormatting sqref="L12:L14">
    <cfRule type="cellIs" dxfId="9" priority="135" operator="greaterThan">
      <formula>1</formula>
    </cfRule>
  </conditionalFormatting>
  <conditionalFormatting sqref="L15:L17">
    <cfRule type="cellIs" dxfId="8" priority="134" operator="greaterThan">
      <formula>1</formula>
    </cfRule>
  </conditionalFormatting>
  <conditionalFormatting sqref="L18:L19">
    <cfRule type="cellIs" dxfId="7" priority="132" operator="greaterThan">
      <formula>1</formula>
    </cfRule>
    <cfRule type="cellIs" dxfId="6" priority="133" operator="greaterThan">
      <formula>100</formula>
    </cfRule>
  </conditionalFormatting>
  <conditionalFormatting sqref="L20:L21">
    <cfRule type="cellIs" dxfId="5" priority="130" operator="greaterThan">
      <formula>1</formula>
    </cfRule>
    <cfRule type="cellIs" dxfId="4" priority="131" operator="greaterThan">
      <formula>100</formula>
    </cfRule>
  </conditionalFormatting>
  <conditionalFormatting sqref="L22">
    <cfRule type="cellIs" dxfId="3" priority="129" operator="greaterThan">
      <formula>1</formula>
    </cfRule>
  </conditionalFormatting>
  <conditionalFormatting sqref="L23:L24">
    <cfRule type="cellIs" dxfId="2" priority="128" operator="greaterThan">
      <formula>1</formula>
    </cfRule>
  </conditionalFormatting>
  <conditionalFormatting sqref="L25">
    <cfRule type="cellIs" dxfId="1" priority="127" operator="greaterThan">
      <formula>1</formula>
    </cfRule>
  </conditionalFormatting>
  <conditionalFormatting sqref="L26:L28">
    <cfRule type="cellIs" dxfId="0" priority="126" operator="greaterThan">
      <formula>1</formula>
    </cfRule>
  </conditionalFormatting>
  <conditionalFormatting sqref="Q1:Q2 Q6 Q8:Q1048576">
    <cfRule type="colorScale" priority="94">
      <colorScale>
        <cfvo type="min"/>
        <cfvo type="percentile" val="50"/>
        <cfvo type="max"/>
        <color rgb="FFF8696B"/>
        <color rgb="FFFFEB84"/>
        <color rgb="FF63BE7B"/>
      </colorScale>
    </cfRule>
  </conditionalFormatting>
  <conditionalFormatting sqref="AD8:AD11">
    <cfRule type="colorScale" priority="92">
      <colorScale>
        <cfvo type="min"/>
        <cfvo type="percentile" val="50"/>
        <cfvo type="max"/>
        <color rgb="FFF8696B"/>
        <color rgb="FFFFEB84"/>
        <color rgb="FF63BE7B"/>
      </colorScale>
    </cfRule>
  </conditionalFormatting>
  <conditionalFormatting sqref="AM8:AM11">
    <cfRule type="colorScale" priority="88">
      <colorScale>
        <cfvo type="min"/>
        <cfvo type="percentile" val="50"/>
        <cfvo type="max"/>
        <color rgb="FFF8696B"/>
        <color rgb="FFFFEB84"/>
        <color rgb="FF63BE7B"/>
      </colorScale>
    </cfRule>
  </conditionalFormatting>
  <conditionalFormatting sqref="AM22:AM28">
    <cfRule type="colorScale" priority="84">
      <colorScale>
        <cfvo type="min"/>
        <cfvo type="percentile" val="50"/>
        <cfvo type="max"/>
        <color rgb="FFF8696B"/>
        <color rgb="FFFFEB84"/>
        <color rgb="FF63BE7B"/>
      </colorScale>
    </cfRule>
  </conditionalFormatting>
  <conditionalFormatting sqref="AM12">
    <cfRule type="colorScale" priority="83">
      <colorScale>
        <cfvo type="min"/>
        <cfvo type="percentile" val="50"/>
        <cfvo type="max"/>
        <color rgb="FFF8696B"/>
        <color rgb="FFFFEB84"/>
        <color rgb="FF63BE7B"/>
      </colorScale>
    </cfRule>
  </conditionalFormatting>
  <conditionalFormatting sqref="AM15:AM21">
    <cfRule type="colorScale" priority="82">
      <colorScale>
        <cfvo type="min"/>
        <cfvo type="percentile" val="50"/>
        <cfvo type="max"/>
        <color rgb="FFF8696B"/>
        <color rgb="FFFFEB84"/>
        <color rgb="FF63BE7B"/>
      </colorScale>
    </cfRule>
  </conditionalFormatting>
  <conditionalFormatting sqref="AM14">
    <cfRule type="colorScale" priority="81">
      <colorScale>
        <cfvo type="min"/>
        <cfvo type="percentile" val="50"/>
        <cfvo type="max"/>
        <color rgb="FFF8696B"/>
        <color rgb="FFFFEB84"/>
        <color rgb="FF63BE7B"/>
      </colorScale>
    </cfRule>
  </conditionalFormatting>
  <conditionalFormatting sqref="AM13">
    <cfRule type="colorScale" priority="80">
      <colorScale>
        <cfvo type="min"/>
        <cfvo type="percentile" val="50"/>
        <cfvo type="max"/>
        <color rgb="FFF8696B"/>
        <color rgb="FFFFEB84"/>
        <color rgb="FF63BE7B"/>
      </colorScale>
    </cfRule>
  </conditionalFormatting>
  <conditionalFormatting sqref="AV8:AV11">
    <cfRule type="colorScale" priority="79">
      <colorScale>
        <cfvo type="min"/>
        <cfvo type="percentile" val="50"/>
        <cfvo type="max"/>
        <color rgb="FFF8696B"/>
        <color rgb="FFFFEB84"/>
        <color rgb="FF63BE7B"/>
      </colorScale>
    </cfRule>
  </conditionalFormatting>
  <conditionalFormatting sqref="AW12">
    <cfRule type="colorScale" priority="70">
      <colorScale>
        <cfvo type="min"/>
        <cfvo type="percentile" val="50"/>
        <cfvo type="max"/>
        <color rgb="FFF8696B"/>
        <color rgb="FFFFEB84"/>
        <color rgb="FF63BE7B"/>
      </colorScale>
    </cfRule>
  </conditionalFormatting>
  <conditionalFormatting sqref="AW15">
    <cfRule type="colorScale" priority="68">
      <colorScale>
        <cfvo type="min"/>
        <cfvo type="percentile" val="50"/>
        <cfvo type="max"/>
        <color rgb="FFF8696B"/>
        <color rgb="FFFFEB84"/>
        <color rgb="FF63BE7B"/>
      </colorScale>
    </cfRule>
  </conditionalFormatting>
  <conditionalFormatting sqref="AV12:AV28">
    <cfRule type="colorScale" priority="60">
      <colorScale>
        <cfvo type="min"/>
        <cfvo type="percentile" val="50"/>
        <cfvo type="max"/>
        <color rgb="FFF5272C"/>
        <color rgb="FFFFEB84"/>
        <color rgb="FF00B050"/>
      </colorScale>
    </cfRule>
  </conditionalFormatting>
  <conditionalFormatting sqref="AW12:AW28">
    <cfRule type="colorScale" priority="58">
      <colorScale>
        <cfvo type="min"/>
        <cfvo type="percentile" val="50"/>
        <cfvo type="max"/>
        <color rgb="FFFF0000"/>
        <color rgb="FFFFEB84"/>
        <color rgb="FF00B050"/>
      </colorScale>
    </cfRule>
  </conditionalFormatting>
  <conditionalFormatting sqref="BE9:BE11">
    <cfRule type="colorScale" priority="57">
      <colorScale>
        <cfvo type="min"/>
        <cfvo type="percentile" val="50"/>
        <cfvo type="max"/>
        <color rgb="FFF8696B"/>
        <color rgb="FFFFEB84"/>
        <color rgb="FF63BE7B"/>
      </colorScale>
    </cfRule>
  </conditionalFormatting>
  <conditionalFormatting sqref="BE8">
    <cfRule type="colorScale" priority="56">
      <colorScale>
        <cfvo type="min"/>
        <cfvo type="percentile" val="50"/>
        <cfvo type="max"/>
        <color rgb="FFF8696B"/>
        <color rgb="FFFFEB84"/>
        <color rgb="FF63BE7B"/>
      </colorScale>
    </cfRule>
  </conditionalFormatting>
  <conditionalFormatting sqref="BF12">
    <cfRule type="colorScale" priority="55">
      <colorScale>
        <cfvo type="min"/>
        <cfvo type="percentile" val="50"/>
        <cfvo type="max"/>
        <color rgb="FFF8696B"/>
        <color rgb="FFFFEB84"/>
        <color rgb="FF63BE7B"/>
      </colorScale>
    </cfRule>
  </conditionalFormatting>
  <conditionalFormatting sqref="BF15">
    <cfRule type="colorScale" priority="54">
      <colorScale>
        <cfvo type="min"/>
        <cfvo type="percentile" val="50"/>
        <cfvo type="max"/>
        <color rgb="FFF8696B"/>
        <color rgb="FFFFEB84"/>
        <color rgb="FF63BE7B"/>
      </colorScale>
    </cfRule>
  </conditionalFormatting>
  <conditionalFormatting sqref="BE12:BE28">
    <cfRule type="colorScale" priority="53">
      <colorScale>
        <cfvo type="min"/>
        <cfvo type="percentile" val="50"/>
        <cfvo type="max"/>
        <color rgb="FFF5272C"/>
        <color rgb="FFFFEB84"/>
        <color rgb="FF00B050"/>
      </colorScale>
    </cfRule>
  </conditionalFormatting>
  <conditionalFormatting sqref="BF29:BF36">
    <cfRule type="colorScale" priority="52">
      <colorScale>
        <cfvo type="min"/>
        <cfvo type="percentile" val="50"/>
        <cfvo type="max"/>
        <color rgb="FFF8696B"/>
        <color rgb="FFFFEB84"/>
        <color rgb="FF63BE7B"/>
      </colorScale>
    </cfRule>
  </conditionalFormatting>
  <conditionalFormatting sqref="BF12:BF28">
    <cfRule type="colorScale" priority="51">
      <colorScale>
        <cfvo type="min"/>
        <cfvo type="percentile" val="50"/>
        <cfvo type="max"/>
        <color rgb="FFFF0000"/>
        <color rgb="FFFFEB84"/>
        <color rgb="FF00B050"/>
      </colorScale>
    </cfRule>
  </conditionalFormatting>
  <conditionalFormatting sqref="AE29:AE36">
    <cfRule type="colorScale" priority="141">
      <colorScale>
        <cfvo type="min"/>
        <cfvo type="percentile" val="50"/>
        <cfvo type="max"/>
        <color rgb="FFF8696B"/>
        <color rgb="FFFFEB84"/>
        <color rgb="FF63BE7B"/>
      </colorScale>
    </cfRule>
  </conditionalFormatting>
  <conditionalFormatting sqref="AN29:AN36">
    <cfRule type="colorScale" priority="142">
      <colorScale>
        <cfvo type="min"/>
        <cfvo type="percentile" val="50"/>
        <cfvo type="max"/>
        <color rgb="FFF8696B"/>
        <color rgb="FFFFEB84"/>
        <color rgb="FF63BE7B"/>
      </colorScale>
    </cfRule>
  </conditionalFormatting>
  <conditionalFormatting sqref="AW29:AW36">
    <cfRule type="colorScale" priority="143">
      <colorScale>
        <cfvo type="min"/>
        <cfvo type="percentile" val="50"/>
        <cfvo type="max"/>
        <color rgb="FFF8696B"/>
        <color rgb="FFFFEB84"/>
        <color rgb="FF63BE7B"/>
      </colorScale>
    </cfRule>
  </conditionalFormatting>
  <conditionalFormatting sqref="BN9:BN11">
    <cfRule type="colorScale" priority="50">
      <colorScale>
        <cfvo type="min"/>
        <cfvo type="percentile" val="50"/>
        <cfvo type="max"/>
        <color rgb="FFF8696B"/>
        <color rgb="FFFFEB84"/>
        <color rgb="FF63BE7B"/>
      </colorScale>
    </cfRule>
  </conditionalFormatting>
  <conditionalFormatting sqref="BN8">
    <cfRule type="colorScale" priority="49">
      <colorScale>
        <cfvo type="min"/>
        <cfvo type="percentile" val="50"/>
        <cfvo type="max"/>
        <color rgb="FFF8696B"/>
        <color rgb="FFFFEB84"/>
        <color rgb="FF63BE7B"/>
      </colorScale>
    </cfRule>
  </conditionalFormatting>
  <conditionalFormatting sqref="BO29:BO36">
    <cfRule type="colorScale" priority="47">
      <colorScale>
        <cfvo type="min"/>
        <cfvo type="percentile" val="50"/>
        <cfvo type="max"/>
        <color rgb="FFF8696B"/>
        <color rgb="FFFFEB84"/>
        <color rgb="FF63BE7B"/>
      </colorScale>
    </cfRule>
  </conditionalFormatting>
  <conditionalFormatting sqref="BO12">
    <cfRule type="colorScale" priority="46">
      <colorScale>
        <cfvo type="min"/>
        <cfvo type="percentile" val="50"/>
        <cfvo type="max"/>
        <color rgb="FFF8696B"/>
        <color rgb="FFFFEB84"/>
        <color rgb="FF63BE7B"/>
      </colorScale>
    </cfRule>
  </conditionalFormatting>
  <conditionalFormatting sqref="BO15">
    <cfRule type="colorScale" priority="45">
      <colorScale>
        <cfvo type="min"/>
        <cfvo type="percentile" val="50"/>
        <cfvo type="max"/>
        <color rgb="FFF8696B"/>
        <color rgb="FFFFEB84"/>
        <color rgb="FF63BE7B"/>
      </colorScale>
    </cfRule>
  </conditionalFormatting>
  <conditionalFormatting sqref="BN12:BN28">
    <cfRule type="colorScale" priority="44">
      <colorScale>
        <cfvo type="min"/>
        <cfvo type="percentile" val="50"/>
        <cfvo type="max"/>
        <color rgb="FFF5272C"/>
        <color rgb="FFFFEB84"/>
        <color rgb="FF00B050"/>
      </colorScale>
    </cfRule>
  </conditionalFormatting>
  <conditionalFormatting sqref="BO12:BO28">
    <cfRule type="colorScale" priority="43">
      <colorScale>
        <cfvo type="min"/>
        <cfvo type="percentile" val="50"/>
        <cfvo type="max"/>
        <color rgb="FFFF0000"/>
        <color rgb="FFFFEB84"/>
        <color rgb="FF00B050"/>
      </colorScale>
    </cfRule>
  </conditionalFormatting>
  <conditionalFormatting sqref="BW9:BW11">
    <cfRule type="colorScale" priority="42">
      <colorScale>
        <cfvo type="min"/>
        <cfvo type="percentile" val="50"/>
        <cfvo type="max"/>
        <color rgb="FFF8696B"/>
        <color rgb="FFFFEB84"/>
        <color rgb="FF63BE7B"/>
      </colorScale>
    </cfRule>
  </conditionalFormatting>
  <conditionalFormatting sqref="BW8">
    <cfRule type="colorScale" priority="41">
      <colorScale>
        <cfvo type="min"/>
        <cfvo type="percentile" val="50"/>
        <cfvo type="max"/>
        <color rgb="FFF8696B"/>
        <color rgb="FFFFEB84"/>
        <color rgb="FF63BE7B"/>
      </colorScale>
    </cfRule>
  </conditionalFormatting>
  <conditionalFormatting sqref="BX12">
    <cfRule type="colorScale" priority="40">
      <colorScale>
        <cfvo type="min"/>
        <cfvo type="percentile" val="50"/>
        <cfvo type="max"/>
        <color rgb="FFF8696B"/>
        <color rgb="FFFFEB84"/>
        <color rgb="FF63BE7B"/>
      </colorScale>
    </cfRule>
  </conditionalFormatting>
  <conditionalFormatting sqref="BX15">
    <cfRule type="colorScale" priority="39">
      <colorScale>
        <cfvo type="min"/>
        <cfvo type="percentile" val="50"/>
        <cfvo type="max"/>
        <color rgb="FFF8696B"/>
        <color rgb="FFFFEB84"/>
        <color rgb="FF63BE7B"/>
      </colorScale>
    </cfRule>
  </conditionalFormatting>
  <conditionalFormatting sqref="BW12:BW19">
    <cfRule type="colorScale" priority="38">
      <colorScale>
        <cfvo type="min"/>
        <cfvo type="percentile" val="50"/>
        <cfvo type="max"/>
        <color rgb="FFF5272C"/>
        <color rgb="FFFFEB84"/>
        <color rgb="FF00B050"/>
      </colorScale>
    </cfRule>
  </conditionalFormatting>
  <conditionalFormatting sqref="BX12:BX19">
    <cfRule type="colorScale" priority="37">
      <colorScale>
        <cfvo type="min"/>
        <cfvo type="percentile" val="50"/>
        <cfvo type="max"/>
        <color rgb="FFFF0000"/>
        <color rgb="FFFFEB84"/>
        <color rgb="FF00B050"/>
      </colorScale>
    </cfRule>
  </conditionalFormatting>
  <conditionalFormatting sqref="BX29:BX36">
    <cfRule type="colorScale" priority="36">
      <colorScale>
        <cfvo type="min"/>
        <cfvo type="percentile" val="50"/>
        <cfvo type="max"/>
        <color rgb="FFF8696B"/>
        <color rgb="FFFFEB84"/>
        <color rgb="FF63BE7B"/>
      </colorScale>
    </cfRule>
  </conditionalFormatting>
  <conditionalFormatting sqref="BW20:BW28">
    <cfRule type="colorScale" priority="35">
      <colorScale>
        <cfvo type="min"/>
        <cfvo type="percentile" val="50"/>
        <cfvo type="max"/>
        <color rgb="FFF5272C"/>
        <color rgb="FFFFEB84"/>
        <color rgb="FF00B050"/>
      </colorScale>
    </cfRule>
  </conditionalFormatting>
  <conditionalFormatting sqref="BX20:BX28">
    <cfRule type="colorScale" priority="34">
      <colorScale>
        <cfvo type="min"/>
        <cfvo type="percentile" val="50"/>
        <cfvo type="max"/>
        <color rgb="FFFF0000"/>
        <color rgb="FFFFEB84"/>
        <color rgb="FF00B050"/>
      </colorScale>
    </cfRule>
  </conditionalFormatting>
  <conditionalFormatting sqref="CF9:CF11">
    <cfRule type="colorScale" priority="33">
      <colorScale>
        <cfvo type="min"/>
        <cfvo type="percentile" val="50"/>
        <cfvo type="max"/>
        <color rgb="FFF8696B"/>
        <color rgb="FFFFEB84"/>
        <color rgb="FF63BE7B"/>
      </colorScale>
    </cfRule>
  </conditionalFormatting>
  <conditionalFormatting sqref="CF8">
    <cfRule type="colorScale" priority="32">
      <colorScale>
        <cfvo type="min"/>
        <cfvo type="percentile" val="50"/>
        <cfvo type="max"/>
        <color rgb="FFF8696B"/>
        <color rgb="FFFFEB84"/>
        <color rgb="FF63BE7B"/>
      </colorScale>
    </cfRule>
  </conditionalFormatting>
  <conditionalFormatting sqref="CG12">
    <cfRule type="colorScale" priority="31">
      <colorScale>
        <cfvo type="min"/>
        <cfvo type="percentile" val="50"/>
        <cfvo type="max"/>
        <color rgb="FFF8696B"/>
        <color rgb="FFFFEB84"/>
        <color rgb="FF63BE7B"/>
      </colorScale>
    </cfRule>
  </conditionalFormatting>
  <conditionalFormatting sqref="CG15">
    <cfRule type="colorScale" priority="30">
      <colorScale>
        <cfvo type="min"/>
        <cfvo type="percentile" val="50"/>
        <cfvo type="max"/>
        <color rgb="FFF8696B"/>
        <color rgb="FFFFEB84"/>
        <color rgb="FF63BE7B"/>
      </colorScale>
    </cfRule>
  </conditionalFormatting>
  <conditionalFormatting sqref="CF12:CF19">
    <cfRule type="colorScale" priority="29">
      <colorScale>
        <cfvo type="min"/>
        <cfvo type="percentile" val="50"/>
        <cfvo type="max"/>
        <color rgb="FFF5272C"/>
        <color rgb="FFFFEB84"/>
        <color rgb="FF00B050"/>
      </colorScale>
    </cfRule>
  </conditionalFormatting>
  <conditionalFormatting sqref="CG12:CG19">
    <cfRule type="colorScale" priority="28">
      <colorScale>
        <cfvo type="min"/>
        <cfvo type="percentile" val="50"/>
        <cfvo type="max"/>
        <color rgb="FFFF0000"/>
        <color rgb="FFFFEB84"/>
        <color rgb="FF00B050"/>
      </colorScale>
    </cfRule>
  </conditionalFormatting>
  <conditionalFormatting sqref="CG29:CG36">
    <cfRule type="colorScale" priority="27">
      <colorScale>
        <cfvo type="min"/>
        <cfvo type="percentile" val="50"/>
        <cfvo type="max"/>
        <color rgb="FFF8696B"/>
        <color rgb="FFFFEB84"/>
        <color rgb="FF63BE7B"/>
      </colorScale>
    </cfRule>
  </conditionalFormatting>
  <conditionalFormatting sqref="CF20:CF28">
    <cfRule type="colorScale" priority="26">
      <colorScale>
        <cfvo type="min"/>
        <cfvo type="percentile" val="50"/>
        <cfvo type="max"/>
        <color rgb="FFF5272C"/>
        <color rgb="FFFFEB84"/>
        <color rgb="FF00B050"/>
      </colorScale>
    </cfRule>
  </conditionalFormatting>
  <conditionalFormatting sqref="CG20:CG28">
    <cfRule type="colorScale" priority="25">
      <colorScale>
        <cfvo type="min"/>
        <cfvo type="percentile" val="50"/>
        <cfvo type="max"/>
        <color rgb="FFFF0000"/>
        <color rgb="FFFFEB84"/>
        <color rgb="FF00B050"/>
      </colorScale>
    </cfRule>
  </conditionalFormatting>
  <conditionalFormatting sqref="R12">
    <cfRule type="colorScale" priority="22">
      <colorScale>
        <cfvo type="min"/>
        <cfvo type="percentile" val="50"/>
        <cfvo type="max"/>
        <color rgb="FFF8696B"/>
        <color rgb="FFFFEB84"/>
        <color rgb="FF63BE7B"/>
      </colorScale>
    </cfRule>
  </conditionalFormatting>
  <conditionalFormatting sqref="R15">
    <cfRule type="colorScale" priority="21">
      <colorScale>
        <cfvo type="min"/>
        <cfvo type="percentile" val="50"/>
        <cfvo type="max"/>
        <color rgb="FFF8696B"/>
        <color rgb="FFFFEB84"/>
        <color rgb="FF63BE7B"/>
      </colorScale>
    </cfRule>
  </conditionalFormatting>
  <conditionalFormatting sqref="R12:R28">
    <cfRule type="colorScale" priority="20">
      <colorScale>
        <cfvo type="min"/>
        <cfvo type="percentile" val="50"/>
        <cfvo type="max"/>
        <color rgb="FFFF0000"/>
        <color rgb="FFFFEB84"/>
        <color rgb="FF00B050"/>
      </colorScale>
    </cfRule>
  </conditionalFormatting>
  <conditionalFormatting sqref="Z8:Z9">
    <cfRule type="colorScale" priority="16">
      <colorScale>
        <cfvo type="min"/>
        <cfvo type="percentile" val="50"/>
        <cfvo type="max"/>
        <color rgb="FFF8696B"/>
        <color rgb="FFFFEB84"/>
        <color rgb="FF63BE7B"/>
      </colorScale>
    </cfRule>
  </conditionalFormatting>
  <conditionalFormatting sqref="AE12">
    <cfRule type="colorScale" priority="15">
      <colorScale>
        <cfvo type="min"/>
        <cfvo type="percentile" val="50"/>
        <cfvo type="max"/>
        <color rgb="FFF8696B"/>
        <color rgb="FFFFEB84"/>
        <color rgb="FF63BE7B"/>
      </colorScale>
    </cfRule>
  </conditionalFormatting>
  <conditionalFormatting sqref="AE15">
    <cfRule type="colorScale" priority="14">
      <colorScale>
        <cfvo type="min"/>
        <cfvo type="percentile" val="50"/>
        <cfvo type="max"/>
        <color rgb="FFF8696B"/>
        <color rgb="FFFFEB84"/>
        <color rgb="FF63BE7B"/>
      </colorScale>
    </cfRule>
  </conditionalFormatting>
  <conditionalFormatting sqref="AE12:AE28">
    <cfRule type="colorScale" priority="13">
      <colorScale>
        <cfvo type="min"/>
        <cfvo type="percentile" val="50"/>
        <cfvo type="max"/>
        <color rgb="FFFF0000"/>
        <color rgb="FFFFEB84"/>
        <color rgb="FF00B050"/>
      </colorScale>
    </cfRule>
  </conditionalFormatting>
  <conditionalFormatting sqref="AN12">
    <cfRule type="colorScale" priority="12">
      <colorScale>
        <cfvo type="min"/>
        <cfvo type="percentile" val="50"/>
        <cfvo type="max"/>
        <color rgb="FFF8696B"/>
        <color rgb="FFFFEB84"/>
        <color rgb="FF63BE7B"/>
      </colorScale>
    </cfRule>
  </conditionalFormatting>
  <conditionalFormatting sqref="AN15">
    <cfRule type="colorScale" priority="11">
      <colorScale>
        <cfvo type="min"/>
        <cfvo type="percentile" val="50"/>
        <cfvo type="max"/>
        <color rgb="FFF8696B"/>
        <color rgb="FFFFEB84"/>
        <color rgb="FF63BE7B"/>
      </colorScale>
    </cfRule>
  </conditionalFormatting>
  <conditionalFormatting sqref="AN12:AN28">
    <cfRule type="colorScale" priority="10">
      <colorScale>
        <cfvo type="min"/>
        <cfvo type="percentile" val="50"/>
        <cfvo type="max"/>
        <color rgb="FFFF0000"/>
        <color rgb="FFFFEB84"/>
        <color rgb="FF00B050"/>
      </colorScale>
    </cfRule>
  </conditionalFormatting>
  <conditionalFormatting sqref="CL9:CL11">
    <cfRule type="colorScale" priority="9">
      <colorScale>
        <cfvo type="min"/>
        <cfvo type="percentile" val="50"/>
        <cfvo type="max"/>
        <color rgb="FFF8696B"/>
        <color rgb="FFFFEB84"/>
        <color rgb="FF63BE7B"/>
      </colorScale>
    </cfRule>
  </conditionalFormatting>
  <conditionalFormatting sqref="CL8">
    <cfRule type="colorScale" priority="8">
      <colorScale>
        <cfvo type="min"/>
        <cfvo type="percentile" val="50"/>
        <cfvo type="max"/>
        <color rgb="FFF8696B"/>
        <color rgb="FFFFEB84"/>
        <color rgb="FF63BE7B"/>
      </colorScale>
    </cfRule>
  </conditionalFormatting>
  <conditionalFormatting sqref="CM12">
    <cfRule type="colorScale" priority="7">
      <colorScale>
        <cfvo type="min"/>
        <cfvo type="percentile" val="50"/>
        <cfvo type="max"/>
        <color rgb="FFF8696B"/>
        <color rgb="FFFFEB84"/>
        <color rgb="FF63BE7B"/>
      </colorScale>
    </cfRule>
  </conditionalFormatting>
  <conditionalFormatting sqref="CM15">
    <cfRule type="colorScale" priority="6">
      <colorScale>
        <cfvo type="min"/>
        <cfvo type="percentile" val="50"/>
        <cfvo type="max"/>
        <color rgb="FFF8696B"/>
        <color rgb="FFFFEB84"/>
        <color rgb="FF63BE7B"/>
      </colorScale>
    </cfRule>
  </conditionalFormatting>
  <conditionalFormatting sqref="CL12:CL19">
    <cfRule type="colorScale" priority="5">
      <colorScale>
        <cfvo type="min"/>
        <cfvo type="percentile" val="50"/>
        <cfvo type="max"/>
        <color rgb="FFF5272C"/>
        <color rgb="FFFFEB84"/>
        <color rgb="FF00B050"/>
      </colorScale>
    </cfRule>
  </conditionalFormatting>
  <conditionalFormatting sqref="CM12:CM19">
    <cfRule type="colorScale" priority="4">
      <colorScale>
        <cfvo type="min"/>
        <cfvo type="percentile" val="50"/>
        <cfvo type="max"/>
        <color rgb="FFFF0000"/>
        <color rgb="FFFFEB84"/>
        <color rgb="FF00B050"/>
      </colorScale>
    </cfRule>
  </conditionalFormatting>
  <conditionalFormatting sqref="CM29:CM36">
    <cfRule type="colorScale" priority="3">
      <colorScale>
        <cfvo type="min"/>
        <cfvo type="percentile" val="50"/>
        <cfvo type="max"/>
        <color rgb="FFF8696B"/>
        <color rgb="FFFFEB84"/>
        <color rgb="FF63BE7B"/>
      </colorScale>
    </cfRule>
  </conditionalFormatting>
  <conditionalFormatting sqref="CL20:CL28">
    <cfRule type="colorScale" priority="2">
      <colorScale>
        <cfvo type="min"/>
        <cfvo type="percentile" val="50"/>
        <cfvo type="max"/>
        <color rgb="FFF5272C"/>
        <color rgb="FFFFEB84"/>
        <color rgb="FF00B050"/>
      </colorScale>
    </cfRule>
  </conditionalFormatting>
  <conditionalFormatting sqref="CM20:CM28">
    <cfRule type="colorScale" priority="1">
      <colorScale>
        <cfvo type="min"/>
        <cfvo type="percentile" val="50"/>
        <cfvo type="max"/>
        <color rgb="FFFF0000"/>
        <color rgb="FFFFEB84"/>
        <color rgb="FF00B050"/>
      </colorScale>
    </cfRule>
  </conditionalFormatting>
  <dataValidations xWindow="1000" yWindow="543" count="4">
    <dataValidation type="date" operator="greaterThanOrEqual" allowBlank="1" showInputMessage="1" showErrorMessage="1" sqref="E29:E33 K29:K33 AD29:AD33 AM29:AM33 AV29:AV33 BE29:BE33 BN29:BN33 BW29:BW33 CF29:CF33 CL29:CL33">
      <formula1>41426</formula1>
    </dataValidation>
    <dataValidation allowBlank="1" showInputMessage="1" showErrorMessage="1" promptTitle="Validación" prompt="El porcentaje no debe exceder el 100%" sqref="L12:L28 R20 R12:R18 R22:R23 R25:R26 AE20 AE12:AE18 AE22:AE23 AE25:AE26 AN20 AN12:AN18 AN22:AN23 AN25:AN26 AW20 AW25:AW26 AW22:AW23 AW12 AW15:AW18 BF20 BF25:BF26 BF22:BF23 BF12 BF15:BF18 BO20 BO25:BO26 BO22:BO23 BO12 BO15:BO18 BX15:BX18 BX12 BX20 BX25:BX26 BX22:BX23 CG15:CG18 CG12 CG20 CG25:CG26 CG22:CG23 CM15:CM18 CM12 CM20 CM25:CM26 CM22:CM23"/>
    <dataValidation type="date" allowBlank="1" showInputMessage="1" showErrorMessage="1" promptTitle="Validación" prompt="formato DD/MM/AA" sqref="G12:G17 H12:H22 G19:G22 G24:H28">
      <formula1>36526</formula1>
      <formula2>44177</formula2>
    </dataValidation>
    <dataValidation operator="greaterThanOrEqual" allowBlank="1" showInputMessage="1" showErrorMessage="1" sqref="E12:E28"/>
  </dataValidations>
  <pageMargins left="0.25" right="0.25" top="0.75" bottom="0.75" header="0.3" footer="0.3"/>
  <pageSetup scale="22" fitToHeight="0" orientation="landscape"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26 L15 L18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10" workbookViewId="0">
      <selection activeCell="F19" sqref="F19"/>
    </sheetView>
  </sheetViews>
  <sheetFormatPr baseColWidth="10"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69</v>
      </c>
      <c r="C2" s="4" t="s">
        <v>70</v>
      </c>
    </row>
    <row r="3" spans="2:3" x14ac:dyDescent="0.25">
      <c r="B3" s="5"/>
      <c r="C3" s="5"/>
    </row>
    <row r="4" spans="2:3" x14ac:dyDescent="0.25">
      <c r="B4" s="284" t="s">
        <v>72</v>
      </c>
      <c r="C4" s="284"/>
    </row>
    <row r="5" spans="2:3" ht="30" x14ac:dyDescent="0.25">
      <c r="B5" s="3" t="s">
        <v>52</v>
      </c>
      <c r="C5" s="4" t="s">
        <v>73</v>
      </c>
    </row>
    <row r="6" spans="2:3" ht="30" x14ac:dyDescent="0.25">
      <c r="B6" s="3" t="s">
        <v>53</v>
      </c>
      <c r="C6" s="4" t="s">
        <v>74</v>
      </c>
    </row>
    <row r="7" spans="2:3" ht="45" x14ac:dyDescent="0.25">
      <c r="B7" s="3" t="s">
        <v>54</v>
      </c>
      <c r="C7" s="4" t="s">
        <v>75</v>
      </c>
    </row>
    <row r="8" spans="2:3" ht="30" x14ac:dyDescent="0.25">
      <c r="B8" s="3" t="s">
        <v>55</v>
      </c>
      <c r="C8" s="4" t="s">
        <v>47</v>
      </c>
    </row>
    <row r="9" spans="2:3" ht="120" x14ac:dyDescent="0.25">
      <c r="B9" s="3" t="s">
        <v>56</v>
      </c>
      <c r="C9" s="4" t="s">
        <v>76</v>
      </c>
    </row>
    <row r="10" spans="2:3" ht="30" x14ac:dyDescent="0.25">
      <c r="B10" s="3" t="s">
        <v>57</v>
      </c>
      <c r="C10" s="4" t="s">
        <v>58</v>
      </c>
    </row>
    <row r="11" spans="2:3" ht="45" x14ac:dyDescent="0.25">
      <c r="B11" s="3" t="s">
        <v>59</v>
      </c>
      <c r="C11" s="4" t="s">
        <v>60</v>
      </c>
    </row>
    <row r="12" spans="2:3" ht="30" x14ac:dyDescent="0.25">
      <c r="B12" s="3" t="s">
        <v>61</v>
      </c>
      <c r="C12" s="6" t="s">
        <v>62</v>
      </c>
    </row>
    <row r="13" spans="2:3" ht="45" x14ac:dyDescent="0.25">
      <c r="B13" s="3" t="s">
        <v>63</v>
      </c>
      <c r="C13" s="4" t="s">
        <v>64</v>
      </c>
    </row>
    <row r="14" spans="2:3" x14ac:dyDescent="0.25">
      <c r="B14" s="3" t="s">
        <v>65</v>
      </c>
      <c r="C14" s="6" t="s">
        <v>66</v>
      </c>
    </row>
    <row r="15" spans="2:3" ht="45" x14ac:dyDescent="0.25">
      <c r="B15" s="3" t="s">
        <v>67</v>
      </c>
      <c r="C15" s="4" t="s">
        <v>68</v>
      </c>
    </row>
    <row r="16" spans="2:3" ht="45" x14ac:dyDescent="0.25">
      <c r="B16" s="3" t="s">
        <v>67</v>
      </c>
      <c r="C16" s="6"/>
    </row>
    <row r="17" spans="2:3" x14ac:dyDescent="0.25">
      <c r="B17" s="280" t="s">
        <v>71</v>
      </c>
      <c r="C17" s="281"/>
    </row>
    <row r="18" spans="2:3" x14ac:dyDescent="0.25">
      <c r="B18" s="282"/>
      <c r="C18" s="283"/>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Lila Maria Guzman</cp:lastModifiedBy>
  <cp:lastPrinted>2018-06-28T16:36:12Z</cp:lastPrinted>
  <dcterms:created xsi:type="dcterms:W3CDTF">2016-07-06T19:37:36Z</dcterms:created>
  <dcterms:modified xsi:type="dcterms:W3CDTF">2020-04-06T16:43:35Z</dcterms:modified>
</cp:coreProperties>
</file>