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C:\Users\jorge.merizalde\Documents\3. Riesgos\versión 3 mapa de Riesgos Oct 2018\"/>
    </mc:Choice>
  </mc:AlternateContent>
  <workbookProtection workbookAlgorithmName="SHA-512" workbookHashValue="YWMNPcR8tj0Z6iZE4NFT1F8WUr605ImgH4KAkFvuJP8OWVSbhOSNbp+lSFcYedAni6yOvww3+6FN9nzhncdhQw==" workbookSaltValue="Od3sCgdvxGCFZFZaeCJefQ==" workbookSpinCount="100000" lockStructure="1"/>
  <bookViews>
    <workbookView xWindow="0" yWindow="0" windowWidth="28800" windowHeight="12330" tabRatio="678"/>
  </bookViews>
  <sheets>
    <sheet name="Mapa de Riesgos Gestión V3" sheetId="1" r:id="rId1"/>
    <sheet name="Tipos de riesgos ANT V3 2018" sheetId="17" r:id="rId2"/>
    <sheet name="Dinamica global Riesgos ANT V3" sheetId="18" r:id="rId3"/>
    <sheet name="Comparativo Riesgos 2016 a 2018" sheetId="22" r:id="rId4"/>
    <sheet name="Riesgo residual por Proceso V3" sheetId="16" r:id="rId5"/>
  </sheets>
  <externalReferences>
    <externalReference r:id="rId6"/>
  </externalReferences>
  <definedNames>
    <definedName name="_xlnm._FilterDatabase" localSheetId="0" hidden="1">'Mapa de Riesgos Gestión V3'!$M$8:$O$157</definedName>
    <definedName name="numeros">'[1]Mapa de Riesgos Gestión'!$B$307:$B$311</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9" i="16" l="1"/>
  <c r="O152" i="1"/>
  <c r="J82" i="1"/>
  <c r="J16" i="1"/>
  <c r="H5" i="18"/>
  <c r="H6" i="18"/>
  <c r="Z33" i="1" l="1"/>
  <c r="Z34" i="1"/>
  <c r="O34" i="1"/>
  <c r="J34" i="1"/>
  <c r="O116" i="1"/>
  <c r="J116" i="1"/>
  <c r="O115" i="1"/>
  <c r="J115" i="1"/>
  <c r="O114" i="1"/>
  <c r="J114" i="1"/>
  <c r="O112" i="1"/>
  <c r="J112" i="1"/>
  <c r="O121" i="1"/>
  <c r="J121" i="1"/>
  <c r="O120" i="1"/>
  <c r="J120" i="1"/>
  <c r="O136" i="1"/>
  <c r="J136" i="1"/>
  <c r="O135" i="1"/>
  <c r="J135" i="1"/>
  <c r="O133" i="1"/>
  <c r="J133" i="1"/>
  <c r="O129" i="1"/>
  <c r="O127" i="1"/>
  <c r="J127" i="1"/>
  <c r="O134" i="1"/>
  <c r="J134" i="1"/>
  <c r="J130" i="1"/>
  <c r="J129" i="1"/>
  <c r="O125" i="1"/>
  <c r="J125" i="1"/>
  <c r="O124" i="1"/>
  <c r="J124" i="1"/>
  <c r="O123" i="1"/>
  <c r="J123" i="1"/>
  <c r="O35" i="1" l="1"/>
  <c r="J35" i="1"/>
  <c r="Z62" i="1" l="1"/>
  <c r="O62" i="1"/>
  <c r="J62" i="1"/>
  <c r="O61" i="1"/>
  <c r="J61" i="1"/>
  <c r="O74" i="1"/>
  <c r="J74" i="1"/>
  <c r="O71" i="1"/>
  <c r="J71" i="1"/>
  <c r="Z66" i="1"/>
  <c r="O66" i="1"/>
  <c r="J66" i="1"/>
  <c r="O119" i="1"/>
  <c r="J119" i="1"/>
  <c r="O118" i="1"/>
  <c r="J118" i="1"/>
  <c r="O117" i="1"/>
  <c r="J117" i="1"/>
  <c r="O81" i="1"/>
  <c r="J81" i="1"/>
  <c r="O79" i="1"/>
  <c r="J79" i="1"/>
  <c r="Z19" i="1"/>
  <c r="Z17" i="1"/>
  <c r="Z16" i="1"/>
  <c r="O16" i="1"/>
  <c r="O65" i="1"/>
  <c r="J65" i="1"/>
  <c r="J64" i="1"/>
  <c r="Z11" i="1"/>
  <c r="J31" i="1"/>
  <c r="J152" i="1"/>
  <c r="O147" i="1"/>
  <c r="J147" i="1"/>
  <c r="J157" i="1"/>
  <c r="O157" i="1"/>
  <c r="O146" i="1"/>
  <c r="J146" i="1"/>
  <c r="J90" i="1"/>
  <c r="O89" i="1"/>
  <c r="O86" i="1"/>
  <c r="J86" i="1"/>
  <c r="O93" i="1"/>
  <c r="J93" i="1"/>
  <c r="J89" i="1"/>
  <c r="O32" i="1"/>
  <c r="Z31" i="1"/>
  <c r="O31" i="1"/>
  <c r="J52" i="1"/>
  <c r="O56" i="1"/>
  <c r="J56" i="1"/>
  <c r="O36" i="1"/>
  <c r="J36" i="1"/>
  <c r="Z32" i="1"/>
  <c r="O20" i="1"/>
  <c r="J20" i="1"/>
  <c r="Z21" i="1"/>
  <c r="O21" i="1"/>
  <c r="J21" i="1"/>
  <c r="Z13" i="1"/>
  <c r="Z145" i="1"/>
  <c r="Z12" i="1"/>
  <c r="O18" i="1"/>
  <c r="J18" i="1"/>
  <c r="E19" i="16"/>
  <c r="D19" i="16"/>
  <c r="C19" i="16"/>
  <c r="B19" i="16"/>
  <c r="J28" i="1"/>
  <c r="J32" i="1"/>
  <c r="Z14" i="1"/>
</calcChain>
</file>

<file path=xl/sharedStrings.xml><?xml version="1.0" encoding="utf-8"?>
<sst xmlns="http://schemas.openxmlformats.org/spreadsheetml/2006/main" count="1636" uniqueCount="994">
  <si>
    <t>Plan de Contingencia</t>
  </si>
  <si>
    <t>No.</t>
  </si>
  <si>
    <t>Nombre del riesgo</t>
  </si>
  <si>
    <t xml:space="preserve">Causas </t>
  </si>
  <si>
    <t xml:space="preserve">Consecuencias </t>
  </si>
  <si>
    <t>Control</t>
  </si>
  <si>
    <t>Acción de Control</t>
  </si>
  <si>
    <t xml:space="preserve">Riesgo Residual </t>
  </si>
  <si>
    <t>Opción de manejo</t>
  </si>
  <si>
    <t xml:space="preserve">Acciones Preventivas </t>
  </si>
  <si>
    <t xml:space="preserve">Responsable de la acción </t>
  </si>
  <si>
    <t>Registro-Evidencia</t>
  </si>
  <si>
    <t>Acciones de contingencia ante posible materialización</t>
  </si>
  <si>
    <t xml:space="preserve">Evidencia-Registro </t>
  </si>
  <si>
    <t>Impacto</t>
  </si>
  <si>
    <t xml:space="preserve">Nivel </t>
  </si>
  <si>
    <t xml:space="preserve">Riesgo Inherente </t>
  </si>
  <si>
    <t>Oficina de Planeación</t>
  </si>
  <si>
    <t>Subdirección de Talento Humano</t>
  </si>
  <si>
    <t>Subdirección Administrativa y Financiera</t>
  </si>
  <si>
    <t>(1) Rara Vez</t>
  </si>
  <si>
    <t xml:space="preserve">Zona de riesgo Baja </t>
  </si>
  <si>
    <t>(1) Insignificante</t>
  </si>
  <si>
    <t>Zona de Riesgo Moderada</t>
  </si>
  <si>
    <t>(2) Improbable</t>
  </si>
  <si>
    <t>(2) Menor</t>
  </si>
  <si>
    <t xml:space="preserve">Zona de riesgo Alta </t>
  </si>
  <si>
    <t>(3) Posible</t>
  </si>
  <si>
    <t>(3) Moderado</t>
  </si>
  <si>
    <t>Zona de riesgo Extrema</t>
  </si>
  <si>
    <t>(4) Probable</t>
  </si>
  <si>
    <t>(4) Mayor</t>
  </si>
  <si>
    <t>(5) Casi Seguro</t>
  </si>
  <si>
    <t>(5) Catastrófico</t>
  </si>
  <si>
    <t>Zona Baja</t>
  </si>
  <si>
    <t>Zona Moderada</t>
  </si>
  <si>
    <t>Zona Alta</t>
  </si>
  <si>
    <t>Zona Extrema</t>
  </si>
  <si>
    <t>Probabilidad de Ocurrencia</t>
  </si>
  <si>
    <t>Clasificación del riesgo</t>
  </si>
  <si>
    <t>Clases de Riesgos</t>
  </si>
  <si>
    <t>Riesgo Estratégico</t>
  </si>
  <si>
    <t>R1</t>
  </si>
  <si>
    <t>R2</t>
  </si>
  <si>
    <t>R3</t>
  </si>
  <si>
    <t>R4</t>
  </si>
  <si>
    <t>R5</t>
  </si>
  <si>
    <t>R6</t>
  </si>
  <si>
    <t>R8</t>
  </si>
  <si>
    <t>R9</t>
  </si>
  <si>
    <t>R13</t>
  </si>
  <si>
    <t>Reducir</t>
  </si>
  <si>
    <t>Asumir, Compartir o Transferir</t>
  </si>
  <si>
    <t>Evitar</t>
  </si>
  <si>
    <t>(5) Moderado</t>
  </si>
  <si>
    <t>(10) Mayor</t>
  </si>
  <si>
    <t>(20) Catastrófico</t>
  </si>
  <si>
    <t>Riesgo de Imagen</t>
  </si>
  <si>
    <t>Riesgo Operativo</t>
  </si>
  <si>
    <t>Riesgos Financiero</t>
  </si>
  <si>
    <t>Riesgo de Cumplimiento</t>
  </si>
  <si>
    <t>Riesgo de Tecnología</t>
  </si>
  <si>
    <t>Programador</t>
  </si>
  <si>
    <t>Cantidad</t>
  </si>
  <si>
    <t>I</t>
  </si>
  <si>
    <t>II</t>
  </si>
  <si>
    <t>III</t>
  </si>
  <si>
    <t>IV</t>
  </si>
  <si>
    <t>Seguimiento a la Ejecución</t>
  </si>
  <si>
    <t>Resultado</t>
  </si>
  <si>
    <t>Ejecución</t>
  </si>
  <si>
    <t>FORMA</t>
  </si>
  <si>
    <t>ACTIVIDAD</t>
  </si>
  <si>
    <t>PROCEDIMIENTO</t>
  </si>
  <si>
    <t>CÓDIGO</t>
  </si>
  <si>
    <t>VERSIÓN</t>
  </si>
  <si>
    <t>FECHAS</t>
  </si>
  <si>
    <t>DEST-F-001</t>
  </si>
  <si>
    <t>MAPA DE RIESGOS Y OPORTUNIDADES</t>
  </si>
  <si>
    <t>GESTIÓN DE RIESGOS Y OPORTUNIDADES</t>
  </si>
  <si>
    <t>IDENTIFICAR EL RIESGO</t>
  </si>
  <si>
    <t>¿Riesgo Materializado?</t>
  </si>
  <si>
    <t>Si</t>
  </si>
  <si>
    <t>No</t>
  </si>
  <si>
    <t>Definición incorrecta de los lineamientos institucionales</t>
  </si>
  <si>
    <t>Reprocesos. 
Retrasos en la entrega de resultados, informes y reportes.
Incumplimiento de metas.</t>
  </si>
  <si>
    <t>Planeación inoportuna de cada vigencia</t>
  </si>
  <si>
    <t>Inadecuada Planeación de proyectos de inversión.</t>
  </si>
  <si>
    <t>Alto</t>
  </si>
  <si>
    <t>Moderado</t>
  </si>
  <si>
    <t>Proceso</t>
  </si>
  <si>
    <t>Direccionamiento Estratégico</t>
  </si>
  <si>
    <t>Pérdida de credibilidad y mala imagen institucional</t>
  </si>
  <si>
    <t>Preventivo</t>
  </si>
  <si>
    <t>Inadecuada utilización de la imagen institucional</t>
  </si>
  <si>
    <t>Pérdida de identidad institucional</t>
  </si>
  <si>
    <t>Asesora de comunicaciones</t>
  </si>
  <si>
    <t>Campañas realizadas</t>
  </si>
  <si>
    <t>Comunicación y gestión con grupos de interés</t>
  </si>
  <si>
    <t>Extremo</t>
  </si>
  <si>
    <t>Inteligencia de la información</t>
  </si>
  <si>
    <t>Subdirector de Planeación Operativa</t>
  </si>
  <si>
    <t>Gestión del modelo de atención</t>
  </si>
  <si>
    <t xml:space="preserve">Preventivo </t>
  </si>
  <si>
    <t>Planificación del OSPR</t>
  </si>
  <si>
    <t>Tomar decisiones con información errónea, generando productos con baja calidad.</t>
  </si>
  <si>
    <t>R16</t>
  </si>
  <si>
    <t>R17</t>
  </si>
  <si>
    <t>R22</t>
  </si>
  <si>
    <t>R23</t>
  </si>
  <si>
    <t>R24</t>
  </si>
  <si>
    <t>Acceso a la propiedad de la tierra y los territorios</t>
  </si>
  <si>
    <t>Informe de gestión de procesos de compra directa y adjudicaciones especiales.</t>
  </si>
  <si>
    <t>Subdirección Administración Tierras de la Nación</t>
  </si>
  <si>
    <t>R30</t>
  </si>
  <si>
    <t>R31</t>
  </si>
  <si>
    <t>R33</t>
  </si>
  <si>
    <t>R34</t>
  </si>
  <si>
    <t>R35</t>
  </si>
  <si>
    <t>R39</t>
  </si>
  <si>
    <t>R40</t>
  </si>
  <si>
    <t>R41</t>
  </si>
  <si>
    <t>R42</t>
  </si>
  <si>
    <t xml:space="preserve">Dirección de Gestión del Ordenamiento Social de la Propiedad </t>
  </si>
  <si>
    <t>R43</t>
  </si>
  <si>
    <t>Evaluación del impacto del OSPR</t>
  </si>
  <si>
    <t>Deficiencias en el desarrollo del Talento Humano de la ANT.</t>
  </si>
  <si>
    <t>Formulación y aprobación del Plan Para el Desarrollo del Talento Humano</t>
  </si>
  <si>
    <t>Plan Formulado y aprobado</t>
  </si>
  <si>
    <t>Prescripción de la acción disciplinaria</t>
  </si>
  <si>
    <t>Secretaría General</t>
  </si>
  <si>
    <t>R44</t>
  </si>
  <si>
    <t>R45</t>
  </si>
  <si>
    <t>R46</t>
  </si>
  <si>
    <t>R47</t>
  </si>
  <si>
    <t>R48</t>
  </si>
  <si>
    <t>R49</t>
  </si>
  <si>
    <t>Grupo de Contratos</t>
  </si>
  <si>
    <t>Deficiencias en la Supervisión de los contratos y/o convenios</t>
  </si>
  <si>
    <t xml:space="preserve">Capacitaciones a los supervisores </t>
  </si>
  <si>
    <t>Capacitaciones adelantadas sobre la meta</t>
  </si>
  <si>
    <t xml:space="preserve">Falta o inoportunidad en la radicación del acta de liquidación por parte del área técnica. </t>
  </si>
  <si>
    <t>R50</t>
  </si>
  <si>
    <t>R51</t>
  </si>
  <si>
    <t>R52</t>
  </si>
  <si>
    <t>Adquisición de bienes y servicios</t>
  </si>
  <si>
    <t>Administración de Bienes y servicios</t>
  </si>
  <si>
    <t>R57</t>
  </si>
  <si>
    <t>R58</t>
  </si>
  <si>
    <t>R59</t>
  </si>
  <si>
    <t>R60</t>
  </si>
  <si>
    <t>Programación del PAC que no corresponde a las necesidades reales</t>
  </si>
  <si>
    <t>Seguimiento a la programación y ejecución del PAC</t>
  </si>
  <si>
    <t>Matriz de seguimiento</t>
  </si>
  <si>
    <t xml:space="preserve">Generación de obligaciones con inconsistencias en la aplicación de las deducciones tributarias </t>
  </si>
  <si>
    <t>Efectuar registros contables que afecten la razonabilidad de los estados contables</t>
  </si>
  <si>
    <t>R61</t>
  </si>
  <si>
    <t>Gestión financiera</t>
  </si>
  <si>
    <t>Bases de datos e información sin criterios de calidad.
Desconocimiento de tiempos, procedimientos y responsables del proceso de seguimiento y gestión de la información.</t>
  </si>
  <si>
    <t>Estados de avance o mediciones erróneas.
Información poco fiable para el desarrollo y desempeño de otros procesos.
Incumplimiento de la normativa vigente.
Pérdida gradual de credibilidad e imagen.</t>
  </si>
  <si>
    <t>Oficina de planeación</t>
  </si>
  <si>
    <t>Incumplimientos Técnicos</t>
  </si>
  <si>
    <t>Desconocimiento de requisitos y/o lineamientos para el desarrollo de productos y/o salidas.
Desconocimiento de cambios normativos.
Ausencia de control en la ejecución de las actividades de los procedimientos.
Falta de registro de productos y/o salidas No conformes.
Deficiencias en la identificación de requisitos para la elaboración de productos y servicios.</t>
  </si>
  <si>
    <t xml:space="preserve">Desconocimiento de las necesidades de los grupos de interés.
Inexistencia de plan de acción para el desarrollo de herramientas y/o instrumentos.
Recursos físicos, humanos, técnicos, tecnológicos o financieros insuficientes para el desarrollo de portafolio de productos y/o servicios.
Inadecuada articulación entre procesos misionales </t>
  </si>
  <si>
    <t>Diseño inoportuno de herramientas, instrumentos o modelos de operación para la gestión.
Retrasos en la entrega de productos y/o servicios.
Incumplimiento de Acuerdos de Nivel de Servicio.
Falencias en la atención a los grupos de interés.</t>
  </si>
  <si>
    <t xml:space="preserve">Revisión periódica de las estrategias, metas y objetivos. </t>
  </si>
  <si>
    <t>Seguimiento, evaluación y mejora</t>
  </si>
  <si>
    <t>Gestión del Talento Humano</t>
  </si>
  <si>
    <t xml:space="preserve">Retrasos en las metas y compromisos institucionales. 
Retrasos en la ejecución de los proyectos. 
Pérdida de imagen institucional. </t>
  </si>
  <si>
    <t>Programación mensual del PAC</t>
  </si>
  <si>
    <t>Preventiva</t>
  </si>
  <si>
    <t>Seguridad jurídica sobre la titularidad de la tierra y los territorios</t>
  </si>
  <si>
    <t>Cronograma de actividades</t>
  </si>
  <si>
    <t>Administración de tierras</t>
  </si>
  <si>
    <t xml:space="preserve">Perdida de información </t>
  </si>
  <si>
    <t>Divulgación no autorizada de información</t>
  </si>
  <si>
    <t>Inconsistencias de la información.</t>
  </si>
  <si>
    <t>No uso de los Sistemas de Información de la Entidad</t>
  </si>
  <si>
    <t>Gestión de la información</t>
  </si>
  <si>
    <t>Preventivos</t>
  </si>
  <si>
    <t xml:space="preserve">Seguridad jurídica sobre la titularidad </t>
  </si>
  <si>
    <t xml:space="preserve">Acceso a la propiedad </t>
  </si>
  <si>
    <t>No. Riesgos</t>
  </si>
  <si>
    <t xml:space="preserve">Extremo </t>
  </si>
  <si>
    <t>Riesgo Inherente</t>
  </si>
  <si>
    <t>Riesgo Residual</t>
  </si>
  <si>
    <t xml:space="preserve">Alto </t>
  </si>
  <si>
    <t xml:space="preserve">Moderado </t>
  </si>
  <si>
    <t xml:space="preserve">Bajo </t>
  </si>
  <si>
    <t>Riesgo de cumplimiento</t>
  </si>
  <si>
    <t>Riesgo operativo</t>
  </si>
  <si>
    <t>Emitir conceptos sobre el mismo tema con distinta interpretación</t>
  </si>
  <si>
    <t>Vencimiento de términos</t>
  </si>
  <si>
    <t>Número de fallos contra la ANT / Número de fallos a favor de la ANT.</t>
  </si>
  <si>
    <t>Emisión de viabilidades positivas contrarias a la normatividad.</t>
  </si>
  <si>
    <t>Apoyo jurídico</t>
  </si>
  <si>
    <t xml:space="preserve">
 Seguimiento constante vía web (en los casos que sea posible), verificando así actuaciones que pudiesen surgir en la rama judicial.</t>
  </si>
  <si>
    <t xml:space="preserve"> Realizar grupos primarios semanales, donde se traten estos temas y unificando así la ruta jurídica a seguir.</t>
  </si>
  <si>
    <t>R32</t>
  </si>
  <si>
    <t>Procedimiento formalizado y publicado.</t>
  </si>
  <si>
    <t xml:space="preserve">
Preventivo</t>
  </si>
  <si>
    <t>R7</t>
  </si>
  <si>
    <t>Oficina de Control Interno</t>
  </si>
  <si>
    <t>Respuesta inoportuna a las PQRSD</t>
  </si>
  <si>
    <t>Inconsistencias en el reporte y liquidación de las novedades laborales y prestacionales</t>
  </si>
  <si>
    <t>Perdidas de apropiación presupuestal</t>
  </si>
  <si>
    <t>Debilidades en el proceso de planeación
Seguimiento a la ejecución</t>
  </si>
  <si>
    <t>Generación de Estados Financieros que no sean razonables</t>
  </si>
  <si>
    <t>Perdida de apropiación presupuestal
Posibles hallazgos Administrativos y/o fiscales</t>
  </si>
  <si>
    <t>Seguimiento presupuestal interno de las diferentes dependencias</t>
  </si>
  <si>
    <t>Mesas de seguimiento a la ejecución presupuestal</t>
  </si>
  <si>
    <t xml:space="preserve">Actas </t>
  </si>
  <si>
    <t xml:space="preserve">Clasificación  incorrecta de documentos en el momento de la radicación. </t>
  </si>
  <si>
    <t>Base de datos</t>
  </si>
  <si>
    <t>Incumplimiento de las normas contables</t>
  </si>
  <si>
    <t>R65</t>
  </si>
  <si>
    <t xml:space="preserve">Consulta previa a la oficina de comunicaciones </t>
  </si>
  <si>
    <t>Programación</t>
  </si>
  <si>
    <t xml:space="preserve">
Filtros de verificación de la información y canales de comunicación directos con las áreas de la ANT</t>
  </si>
  <si>
    <t>Estrategia implementada</t>
  </si>
  <si>
    <t>Oficina Jurídica</t>
  </si>
  <si>
    <t>Número de conceptos publicados en la web/Número de conceptos de interés general emitidos</t>
  </si>
  <si>
    <t>Número de viabilizadas con alcance o "recogidas" / Número total de viabilidades.</t>
  </si>
  <si>
    <t>Retrasos en la entrega de resultados.
Incumplimiento de las metas del plan de acción y de los compromisos del Gobierno.
Quejas de la comunidad.
Reprocesos.
Vencimiento de términos legales.
Sanciones disciplinarias a los responsables.</t>
  </si>
  <si>
    <t xml:space="preserve">Detrimento patrimonial.
Afectación directa a las áreas misionales.
Afectación directa a los beneficiarios de programas de la ANT.
Desaprovechamiento de los recursos de infraestructura tecnológica.
Perdida de gobierno del dato de la entidad.
Perdida de gobierno de aplicaciones de la entidad.
</t>
  </si>
  <si>
    <t>Diagnóstico ineficiente y planificación imprecisa de las necesidades del personal.
Falta de ejecución de las actividades de bienestar y/o capacitación.
Falta de recursos para la ejecución de programas.</t>
  </si>
  <si>
    <t>Desmejoramiento del ambiente laboral.
No cumplimiento de la misión, visión y objetivos institucionales.</t>
  </si>
  <si>
    <t>Fallas en liquidación de la nómina de acuerdo con la herramienta utilizada.
Desconocimiento o inoportunidad del reporte de novedades en la liquidación de nómina.
Falta de políticas internas de operación</t>
  </si>
  <si>
    <t>No pago
Errores en la liquidación de los pagos
Pago inoportuno.</t>
  </si>
  <si>
    <t xml:space="preserve"> Documentar y publicar los conceptos jurídicos de interés general en la sección normativa web
</t>
  </si>
  <si>
    <t xml:space="preserve"> Contratar una persona natural o jurídica que realice la vigilancia y defensa judicial de la ANT.</t>
  </si>
  <si>
    <t>Creación de sesiones de discusión.
Socializar los cambios en la normatividad o interpretaciones de la oficina.</t>
  </si>
  <si>
    <t xml:space="preserve"> Perdida de imagen institucional
Afectación negativa en la toma de decisiones 
</t>
  </si>
  <si>
    <t>Discusiones semanales de grupo primario.
Circular con directrices para solicitud de conceptos</t>
  </si>
  <si>
    <t xml:space="preserve"> Deficiencia en los sistemas de información que no permite una trazabilidad.
Desconocimiento del estado procesal actual, debido a la deficiente entrega de procesos judiciales entregados por el extinto INCODER.</t>
  </si>
  <si>
    <t xml:space="preserve"> Erogaciones dinerarias por fallos contra al ANT.
Sanciones disciplinarias contra funcionarios de la ANT.</t>
  </si>
  <si>
    <t>Interpretaciones de la normatividad no unificada.
Vacíos jurídicos que podrían generar la toma de decisiones erróneas.</t>
  </si>
  <si>
    <t xml:space="preserve"> Afectación negativa en la imagen de entidad.
Demandas contra la ANT.</t>
  </si>
  <si>
    <t xml:space="preserve">Incumplimientos
Multas, sanciones, inhabilidades
Detrimento patrimonial
Procesos fiscales, disciplinarios, administrativos
</t>
  </si>
  <si>
    <t>Posibles observaciones o hallazgos por parte de Control Interno y/o los entes de control.
Incumplimientos de la legislación vigente</t>
  </si>
  <si>
    <t>Posibles pérdidas o daños en los bienes 
Posibles procesos disciplinarios y/o sancionatorios
Incertidumbre en los estados financieros</t>
  </si>
  <si>
    <t>Posibles investigaciones y sanciones penales, disciplinarias, fiscales y administrativa.
Pérdida de recursos</t>
  </si>
  <si>
    <t>Envío inoportuno y/o inexacto de las solicitudes de pago a la financiera por parte de los supervisores de los contratos</t>
  </si>
  <si>
    <t xml:space="preserve">Inadecuada ejecución del PAC, que afecta el cumplimiento de compromisos, metas, asignación y disponibilidad de recursos 
Sanciones por parte del Ministerio de Hacienda 
</t>
  </si>
  <si>
    <t>Desconocimiento y/o interpretación inadecuada de la política pública para el sector rural.
Desconocimiento del contexto, del entorno y de la situación de la Agencia.
Desconocimiento de la normativa vigente relacionada con la Agencia.</t>
  </si>
  <si>
    <t>Deficiente generación de información interna.
Deficiencia en la elaboración y consolidación de los informes de gestión.
Falta de directrices sobre canal único de comunicación.</t>
  </si>
  <si>
    <t>Desconocimiento en el uso de las insignias de la entidad.
Falta de definición de los formatos oficiales de la entidad con sus símbolos.
Mal manejo de la imagen institucional (símbolos, nombre, colores, entre otros)</t>
  </si>
  <si>
    <t>Quejas de los ciudadanos por desconocimiento de la Entidad.
Pérdida de imagen institucional.
Espacio a tramitadores para que se aprovechen de la  poblacion objetivo de la Agencia.</t>
  </si>
  <si>
    <t>Definición, implementación y/o consolidación de una arquitectura empresarial institucional que no responde a las necesidades de la entidad</t>
  </si>
  <si>
    <t xml:space="preserve">Planificación del Ordenamiento Social de la Propiedad Rural </t>
  </si>
  <si>
    <t>Desconocimiento de las funciones y las responsabilidades de supervisión.</t>
  </si>
  <si>
    <t>Verificación de registros o reportes
Revisar los registros de información. 
Revisar periódicamente los reportes de información.</t>
  </si>
  <si>
    <t>Aplicativo para liquidar Nómina (SIGEP módulo nómina).
Implementación de un software para la liquidación de la nómina.</t>
  </si>
  <si>
    <t>Caracterización de solicitudes de conceptos, permitiendo así realizar el reparto de acuerdo al tema.</t>
  </si>
  <si>
    <t>Se suscribe contrato con un tercero, quien realiza la vigilancia y defensa de los procesos contra la ANT. Este utiliza además de dependientes en las principales ciudades, un software que notifica diariamente las novedades en mencionados procesos, lo cual permite actuar dentro de los términos.</t>
  </si>
  <si>
    <t>Contrato, CDP, RP, y usuario de consulta en software.</t>
  </si>
  <si>
    <t>Las reuniones primarias para estas discusiones, no generan actas ni documento soporte.</t>
  </si>
  <si>
    <t>Plan de choque con determinación  de causas y formulación de acciones que las eliminen.</t>
  </si>
  <si>
    <t xml:space="preserve">Falta de coordinación de la oficina de planeación con los responsables de la planeación de cada dependencia. 
Documentación de referencia desactualizada.
Herramientas tecnológicas inadecuadas.
Diferencia en interpretaciones de lineamientos. </t>
  </si>
  <si>
    <t>Implementación del procedimiento para el control de productos y salidas no conformes.
Sistema de Iconos y colores para identificación de actividades críticas (R, Rojo)y las actividades de control  (C, Azul) en cada procedimiento.
Verificación, revisión y validación de procedimientos</t>
  </si>
  <si>
    <t># de fichas técnicas de productos</t>
  </si>
  <si>
    <t>Reformulación de la estrategia de TI de la Entidad.</t>
  </si>
  <si>
    <t>Actualización del PETIC</t>
  </si>
  <si>
    <t>Restauraciòn de Backups de almacenamiento local como almacenamiento en la nube</t>
  </si>
  <si>
    <t>Logs de restauraciòn de los backups</t>
  </si>
  <si>
    <t>Plan de calidad</t>
  </si>
  <si>
    <t>Recuperar los,medios impresos con manejo inadecuado de la imagen institucional.</t>
  </si>
  <si>
    <t>Medios impresos recuperados</t>
  </si>
  <si>
    <t>El riesgo se materializa cuando se detecta una salida de proceso de baja calidad, que no cumple con las especificaciones establecidas en las ficha técnicas de salidas.
Al detectarse la salida de proceso de baja calidad, se procede como lo establece el tratamiento establecido por el responsable del proceso en la ficja tpecnica.</t>
  </si>
  <si>
    <t>Regstro de salidas no conformes</t>
  </si>
  <si>
    <t>Redistribuciónes presupuestales justificadas y autorizadas.</t>
  </si>
  <si>
    <t>Redistribuciones</t>
  </si>
  <si>
    <t>sin avances</t>
  </si>
  <si>
    <t>Desempeño esperado y en curso</t>
  </si>
  <si>
    <t>Menos del 25 % esperado</t>
  </si>
  <si>
    <t>Menos del 50% esperado</t>
  </si>
  <si>
    <t>96 Acciones</t>
  </si>
  <si>
    <t>Riesgos materializados</t>
  </si>
  <si>
    <t>Sin datos</t>
  </si>
  <si>
    <t>Variación</t>
  </si>
  <si>
    <t>100 - (#R RES x 100 / # R INH )</t>
  </si>
  <si>
    <t>Apoyo juridico</t>
  </si>
  <si>
    <t>Ajustes de los Planes relacionados con el desarrollo del talento Humano.
Ajustes en el presupuesto.
Solicitud y tramite de ajustes a Planes y Presupuesto se realiza conforme a los procedimientos establecidos por la Oficina de Planeación.</t>
  </si>
  <si>
    <t>Realizar corrección inmediata.
Notificar a los interesados.
Hacer reunión de equipo para analizar las causas del incumplimiento presentado y formular las acciones correctivas correspondientes.
Incluir acciones correctivas en Plan de mejoramiento del proceso responsable.</t>
  </si>
  <si>
    <t>Realizar liquidación inmediata.
Notificar a los interesados.
Hacer reunión de equipo para analizar las causas del incumplimiento presentado y formular las acciones correctivas correspondientes.
Incluir acciones correctivas en Plan de mejoramiento del proceso responsable.</t>
  </si>
  <si>
    <t>Comunicar el cronograma e instrucciones con la mayor anticipación posible a todas las dependencias.
Confirmar el recibo de la comunicación y el inicio del tramite correspondiente en todas las dependencias.
Brindar soporte técnico a todas las deoendencias en el trámite a seguir y en el diligenciamiento de los formatos.</t>
  </si>
  <si>
    <t xml:space="preserve">Comunicaciones mediante memorando en ORFEO.
Acciones correctivas en plan de mejoramiento del proceso.
</t>
  </si>
  <si>
    <t>Establecer lineamientos y  criterios de conformidad de los productos y/o salidas a desarrollar y elaborar  las fichas técnicas de productos y salidas.</t>
  </si>
  <si>
    <t>Desempeño insuficiente en la ejecución de los Proyectos</t>
  </si>
  <si>
    <t>Evaluación del Impacto del OSPR</t>
  </si>
  <si>
    <t>Informes y conceptos del monitoreo no confiables.
Incertidumbre sobre el nivel de impacto del OSPR.</t>
  </si>
  <si>
    <t>1 Procedimiento documentado</t>
  </si>
  <si>
    <t>Determinar las debilidades de los informes.
Determinar las causas de la impertinencia de los informes.
Planificar evaluación complementaria.
Realizar evaluación complementaria.</t>
  </si>
  <si>
    <t>Diagnostico,
Plan de evaluación complementaria,
Informe de evaluación complementaria.</t>
  </si>
  <si>
    <t xml:space="preserve">Oficio a los registradores a nivel nacional. </t>
  </si>
  <si>
    <t>La Dirección de Acceso a Tierras debe emitir oficio a los registradores a nivel nacional.  
Explorar otros canales para llegar a la población rural como, la emisora de las fuerzas armadas la cual tiene cobertura sobre todo el territorió Nacional.  En esta se habla sobre la misionalidad, forma de acceder a los servicios de la ANT, agenda en el territorio e incentivo a la denuncia. Cabe mencionar que una vez a la semana se tiene un espacio para hablar de los temas mencionados, en donde todos los directivos ya han sido entrevistados</t>
  </si>
  <si>
    <t>Acciones correctivas
Plan de mejoramiento</t>
  </si>
  <si>
    <t>Indicador de Acciones Preventivas</t>
  </si>
  <si>
    <t># Planes Institucionales y Estrategicos Integrados en el aplicativo ZOHO Creator.</t>
  </si>
  <si>
    <t>Formularios del aplicativo ZOHO Creator con las acciones de los 12 planes adicionales integrados a los Planes de Acción Anuales 2018 y 2019.</t>
  </si>
  <si>
    <t xml:space="preserve">Determinar y documentar un procedimiento para el Formulación del Plan de Acción Institucional, que incluya las tareas, roles y responsabilidades que aseguren la consideración acertada de todas las variables que tienen influencia en la planeación institucional.
</t>
  </si>
  <si>
    <t>Unificar los cronogramas de Planificación del Plan de Acción Anual Institucional - PAAI y de los demas Planes Institucionales, primero mediante su integración en el aplicativo ZOHO Creator, implementado por la entidad para la gestión de los PAAI.</t>
  </si>
  <si>
    <t xml:space="preserve"># de procedimientos documentados y publicados
</t>
  </si>
  <si>
    <t xml:space="preserve">1
</t>
  </si>
  <si>
    <t>Plan de Acción Anual reformulado o ajustado.</t>
  </si>
  <si>
    <t>Reformulación o ajustes del Plan de Acción Anual.
Preaprobación de reformulación o ajustes por parte de la Dirección general de la  ANT.
Aprobación de reformulación o ajustes por parte del Consejo Directivo ANT.</t>
  </si>
  <si>
    <t>Procedimiento "Formulación del Plan de Acción Anual" documentado y publicado en la pagina de intranet, en el repositorio de los documentos del Sistema Integrado de Gestión.</t>
  </si>
  <si>
    <t>Instrucciones en tiempo del DNP y Minhacienda como líderes de políticas de Direccionamiento estrategico y Planeación nacional.
Instrucciones en tiempo del Minagricultura como cabeza del sector y líder de política nacional en materia de Ordenamiento Social de la Propiedad Rural.</t>
  </si>
  <si>
    <t xml:space="preserve">Instrucciones precisas del Departamento Nacional de Planeación (DNP) y el Ministerio de Hacienda y Crédito Público, como líderes de políticas de Direccionamiento estrategico y Planeación nacional.
Instrucciones precisas del Ministerio de Agricultura como cabeza del sector y líder de política nacional en materia de Ordenamiento Social de la Propiedad Rural.
Concertación de acciones con las dependencias de la ANT.
Revisión de los Planes Institucionales y Estreategicos en Comités Directivos. 
Aprobación de los Planes Institucionales y Estreategicos por Consejo Directivo ANT. 
</t>
  </si>
  <si>
    <t xml:space="preserve">Desconocimiento de cambios en las normas y procesos de Minhacienda y DNP relacionados con la planeación presupuestal.
Inadecuada definición de necesidades presupuestales por parte de las dependencias ANT.
Desconocimiento en las dependencias del procedimiento y de los instrumentos establecido en la ANT para la formulación de proyectos de inversión. </t>
  </si>
  <si>
    <t>Recursos financieros insuficientes para el cumplimiento de los objetivos.
Limitación en la ejecución y alcance de los proyectos.
Incumplimiento de metas Sectoriales y Nacionales.</t>
  </si>
  <si>
    <t>Implementación de los procedimientos:
DEST-P-005 FORMULACIÓN DE PROYECTOS DE INVERSIÓN  
Elaborar el anteproyecto de presupuesto y el Marco de Gasto de Mediano Plazo de acuerdo a lo establecido por el Departamento Nacional de Planeación y el Ministerios de Hacienda y Crédito público.</t>
  </si>
  <si>
    <t xml:space="preserve">Definir  de manera incorrecta Políticas, estrategias e indicadores de transparencia </t>
  </si>
  <si>
    <t>*Falta de interacción con las dependencias.
*Falta de documentación
falta de interaccion y conocimento del público objetivo
*Desconocimiento del entorno institucional</t>
  </si>
  <si>
    <t>*Conocimiento sesgado de los procesos y acciones que adelantan las dependencias.
*Los resultados no atiendan a los grupos de interés o a los objetivos institucionales</t>
  </si>
  <si>
    <t># Circulares con Instrucciones elaboradas y Comunicadas</t>
  </si>
  <si>
    <t>Formular  instrumento para la medición del impacto de las acciones comunicativas de la agencia en los territorios</t>
  </si>
  <si>
    <t>Oficina del Inspector de la Gestón de Tierras</t>
  </si>
  <si>
    <t>Instrumento elaborado</t>
  </si>
  <si>
    <t>Reformulación de las Políticas, estrategias e indicadores de transparencia.</t>
  </si>
  <si>
    <t>Nuevas versiones de las políticas, estrategias e indicadores de transparencia.</t>
  </si>
  <si>
    <t>Comunicación y Gestión con Grupos de Interés</t>
  </si>
  <si>
    <t xml:space="preserve"> Dar información imprecisa o errónea a la ciudadanía a través de cualquier medio de comunicación por parte de  personas autorizadas y NO autorizadas.</t>
  </si>
  <si>
    <t>Asesora de Comunicaciones</t>
  </si>
  <si>
    <t>Divulgar a través de las inducciones y reinducciones lideradas por la Subdirección de Talento Humano la Política de Comunicacion Interna y Externa con el fin de que los funcionarios y contratistas de la ANT conozcan cuáles son los procesos de comunicación y sus estrategias para facilittar y agilizar el flujo de información en sus labores.</t>
  </si>
  <si>
    <t xml:space="preserve">Implementar los lineamientos contemplados en la Política de Comunicación Interna y Externa con el fin de llegar al público objetivo a través de los canales de comunicación (ruedas de prensa, entrevistas personalizadas, envío de información, dossier informativo, material multimedia, divulgación de artículos especiales, boletines de prensa, página web, redes sociales)  como lo indica la Política. </t>
  </si>
  <si>
    <t>Inducciones y Reinducciones</t>
  </si>
  <si>
    <t>Política publicada</t>
  </si>
  <si>
    <t>Emitir nuevo mensaje con aclaraciones por parte del Director General o jefe de oficina correspondiente, a traves de medios de comunicaciones.</t>
  </si>
  <si>
    <t>Comunicado emitido</t>
  </si>
  <si>
    <t>Divulgar a través de las inducciones y reinducciones lideradas por la Subdirección de Talento Humano el Manual de Imagen Institucional  con el fin de implementar la marca de manera correcta en los procesos de comunicación.</t>
  </si>
  <si>
    <t>Implementar el Manual de Imagen Insitucional</t>
  </si>
  <si>
    <t>Manual publicado</t>
  </si>
  <si>
    <t>Información de la ANT no llega al público objetivo</t>
  </si>
  <si>
    <t>Los canales de comunicación no son efectivos.
La población campesina y de los grupos étnicos no tiene acceso a la información de la agencia por medios electrónicos.</t>
  </si>
  <si>
    <t>UGT en operación que brindan información en la región y puntos de atención.
Manejo de las redes sociales para contestar dudas a grupos de interés.</t>
  </si>
  <si>
    <t>Difundir información de trámites a través de gobernaciones, notarías.
Ejecutar la estrategia de comunicaciones "Somos Tierra" con e fin de posicionar a la ANT como los actores principales de la nueva política de tierras.</t>
  </si>
  <si>
    <t>Mapa de riesgos institucional ANT 2018</t>
  </si>
  <si>
    <t>Pérdida del conocimiento de la Entidad</t>
  </si>
  <si>
    <t xml:space="preserve">No existe en las personas la cultura del mejoramiento continuo en las laborales diarias
No se cuenta con instrumentos que capturen, organicen, clasifiquen y contribuyan a difundir el conocimiento disponible </t>
  </si>
  <si>
    <t xml:space="preserve">Reprocesos 
Que no ocurra una dinámica de mejoramiento continuo e innovación en procesos, productos y servicios misionales y de soporte de la Entidad.
Pueden ocurrir demoras en el aprendizaje de nuevos colaboradores </t>
  </si>
  <si>
    <t>La implementación de procedimientos documentados para facilitar la gestión del conocimiento en la agencia  y la documentación del Sistema Integrado de Gestión que preserva el conocimiento explícito.</t>
  </si>
  <si>
    <t xml:space="preserve">Implementación documental del modelo de gestión del conocimiento </t>
  </si>
  <si>
    <t xml:space="preserve">Diseño del Banco de conocimientos de la Entidad </t>
  </si>
  <si>
    <t xml:space="preserve">Modelo de gestión del conocimiento diseñado y aprobado </t>
  </si>
  <si>
    <t xml:space="preserve">1 banco de conocimientos diseñado </t>
  </si>
  <si>
    <t xml:space="preserve">3 Documentos:
1 Guía de Gestión del Conocimiento 
1 Documento de lineamientos de buenas prácticas 
1 Procedimiento de gestión del conocimiento con sus documentos asociados </t>
  </si>
  <si>
    <t>Modelo de gestión del conocimiento diseñado y aprobado.</t>
  </si>
  <si>
    <t>• Realizar reunión extraordinaria con quien esté a cargo de la Gestión del conocimiento, en conjunto con la oficina de planeación, con el fin de hacer un balance sobre la estrategia y tomar medidas inmediatas para reducir el nivel de impacto del riesgo.
• Revisar y evaluar los controles definidos y en caso de ser necesario  replantearlos.</t>
  </si>
  <si>
    <t xml:space="preserve">Acta de reunión con decisiones a implementar. </t>
  </si>
  <si>
    <t>Deficiente y/o Insuficiente capacidad técnica y operativa para formular e implementar los POSPR en  los municipios programados.</t>
  </si>
  <si>
    <t>Uso de Información secundarias  desactualizada o de fuentes no oficiales para formular los Planes de ordenamiento Social de la Propiedad Rural en los municipios programados.</t>
  </si>
  <si>
    <t>Formulación de Planes de Ordenamiento Social de la Propiedad con información insuficiente.
Reprocesos
Pérdida de información.
Afectación de la atención por modelo de oferta a cargo de las Direcciones y Subdirecciones misionales involucradas.
'Necesidad de recursos superiores a los presupuestados (humano, tiempo, económicos, entre otros).
Perdida de Imagen Institucional
Demoras en la formulación e implementación de los POSPR
incapacidad para realizar monitoreo y seguimiento al avance de las actividades de  ruta de  formulación e implementación de POSPR.
Suspensión temporal o indefinida de actividades para la implementación de  Planes de Ordenamiento Social de la Propiedad en municipios programados.</t>
  </si>
  <si>
    <t>Definición de las fuentes oficiales a consultar para  para la elaboración de la POSPR- F-007 Ficha de caracterización Territorial, de los municipios de intervención bajo modelo de oferta.</t>
  </si>
  <si>
    <t>Validación de las POSPR- F-007 Ficha de caracterización Territorial  frente a la ficha técnica de producto, en la cual se estable como requisito el registro de las fuentes de información consultadas.</t>
  </si>
  <si>
    <t>Fichas de Caracterización Territorial Validadas por la SPO / Fichas de Caracterización elaboradas</t>
  </si>
  <si>
    <t>Fichas de Caracterización Territorial validada por la  Subdirección de Planeación Operativa en soporte fisico y Digital</t>
  </si>
  <si>
    <t>Corrección o actualización de los productos / Insumos para la formulacion de POSPR.
Ajuste a los Terminos de Referencia de Contratos y/o convenios a suscribir, o modificaciones contractuales a los mismos para la correción de acciones en la operación.
Realizacion de Comité Tecnico operativo del Convenio / Contrato para correción de acciones en la operación.</t>
  </si>
  <si>
    <t>Productos / insumos de formulación de POSPR corregidos y/o actualizados. 
Actas de Cómites Tecnicos Operativos
Terminos de Referencia de Contratos y/o convenios ajustados, o contratos modificados.
Terminos de Referencia de Contratos y/o convenios ajustados, o contratos modificados.
Documento disponible en la Intranet de la ANT</t>
  </si>
  <si>
    <t>Registro en los documentos POSPR formulados de las inconsistencias de tipo técnico y legal encontradas en la información suministrada para la formulación de los POSPR, y/o comunicar casos a ente de control.</t>
  </si>
  <si>
    <t>Definir requisitos de temporalidad y vigencia para las variables susceptibles de serlo el formato POSPR-F-007 ficha de Caracterización territorial.</t>
  </si>
  <si>
    <t>Ficha de caracterización con variables definidas</t>
  </si>
  <si>
    <t>Formato POSPR-F-007 Ficha de Caracrerización Territorial.</t>
  </si>
  <si>
    <t>Insumos cartográficos y geodésicos deficientes.</t>
  </si>
  <si>
    <t>Informe de diagnóstico geodésico e insumos cartográficos entregado por el Socio Estratégico / Operador: de Catastro con especificaciones técnicas mínimas en términos de 1. Informe de geodesia , 
2. Informe de cartografía; 3. Propuesta de alcance técnico recomendado para el área de estudio como insumo básico para las labores de georreferenciación y apoyo del Barrido Predial Masivo en la zona de interés.
4. Base de datos con el precargue de catastro y registro en el modelo LADMcol como marco de cobertura base de la operación catastral multipropósito.5. Estudio previo de tecnologías de sistemas y de gestión de información.</t>
  </si>
  <si>
    <t>Incluir en los términos de referencia de los convenios o contratos a suscribir por la ANT y/o el socio estratégico para la implementación de la Ruta de formulación e implementación de POSPR del Informe de diagnóstico geodésico e insumos cartográficos</t>
  </si>
  <si>
    <t xml:space="preserve">Producto (Informe de diagnóstico geodésico e insumos cartográficos) incluido como producto en los convenios - contratos suscritos   celebrados por la ANT con socios estratégico y/o operadores para la formulación e implementación de POSPR </t>
  </si>
  <si>
    <t>por demanda</t>
  </si>
  <si>
    <t xml:space="preserve">n.a </t>
  </si>
  <si>
    <t xml:space="preserve">Terminos de Referencia de Contratos y/o convenios suscritos </t>
  </si>
  <si>
    <t xml:space="preserve">Documentar en el marco del Sistema integrado de Gestión la Guía Herramienta de Planificación y de Especificacion de Productos  para Socios Estratégico y / o operadores.  </t>
  </si>
  <si>
    <t>Subdirección de Planeación Operativa</t>
  </si>
  <si>
    <t>Documento aprobado en el marco del Sistema integrado de Gestión de la ANT / Documento Programado</t>
  </si>
  <si>
    <t>Documento aprobado en el marco del Sistema integrado de Gestión de la ANT cargado en el SIG.</t>
  </si>
  <si>
    <t>Demoras en la contratación de Oficinas, equipos de trabajo, capacitación y otros aspectos administrativos y logísticos por parte del Socio Estratégico / operador</t>
  </si>
  <si>
    <t>Incluir dentro de los términos de referencia  para la  suscripción de convenios / contratos, la obligación de  presentación el Plan de Trabajo del Socio Estratégico u Operador de Barrido.</t>
  </si>
  <si>
    <t>Plan de trabajo requerido en los Términos de Referencia del Convenio o Contrato /# de Convenio o Contrato celebrados</t>
  </si>
  <si>
    <t>Seguimiento y monitoreo de la operación en el marco de los Comités Técnicos Operativos de cada convenio suscrito por la ANT con socios estratégicos y/o operadores de catastro.</t>
  </si>
  <si>
    <t>Realización de Comités Operativos para cada uno de los convenios suscritos por la ANT para la formulación e implementación de POSPR.</t>
  </si>
  <si>
    <t xml:space="preserve">Reuniones de comité realizadas </t>
  </si>
  <si>
    <t>Actas de Reunión</t>
  </si>
  <si>
    <t>Aplicativos o sistemas de información no disponibles para la gestión de la información insumo en la formulación, implementación y/o actualización de los POSPR.</t>
  </si>
  <si>
    <t>Integración de los aplicativos requeridos para la formulación e implementación de POSPR con el Sistema de Información de Tierras de la ANT.</t>
  </si>
  <si>
    <t>Levantamiento del modulo de POSPR en el SIT.</t>
  </si>
  <si>
    <t>Modulo diseñado /Modulo Programado</t>
  </si>
  <si>
    <t>Modulo en Sistema de Información de Tierras</t>
  </si>
  <si>
    <t xml:space="preserve">Demoras en los tiempos de entrega de información interna (bases de datos,  digitalización de expedientes existentes en los archivos de la ANT)  relevante para la formulación e implementación del POSPR. </t>
  </si>
  <si>
    <t xml:space="preserve">Establecimiento de cronograma y Seguimiento a la entrega de insumos por parte de la Secretaria General y demás dependencias para la digitalización de expedientes. </t>
  </si>
  <si>
    <t>Comunicar la circular de programación de municipios y la resolución de traslado de competencia a dependencias de la ANT involucradas en el Modelo de Atención por Oferta, para el stablecimiento de cronogramas de entrega de información a la SPO.</t>
  </si>
  <si>
    <t>Circular de programación de municipios divulgada.
Resolución de Traslado de Competencias divulgada</t>
  </si>
  <si>
    <t>Correo electronico / memorando</t>
  </si>
  <si>
    <t>Cronograma establecido</t>
  </si>
  <si>
    <t xml:space="preserve">Circular de programacion expedida en soporte fisico y digital
Resolución de Traslado de Competencias expedida </t>
  </si>
  <si>
    <t>Falta de articulación y concurrencia interinstitucional en la intervención para la formulación e implementación de POSPR.</t>
  </si>
  <si>
    <t>SuscripcIón de Acuerdos de Apoyo Territorial con los municipios programados en el marco de la intervención por oferta.y convenios con entidades del nivel Nacional.</t>
  </si>
  <si>
    <t>Acuerdos de  Apoyo de Municipal Suscritos</t>
  </si>
  <si>
    <t xml:space="preserve">Acuerdos de  Apoyo de Municipal Suscritos/  Municipios programados </t>
  </si>
  <si>
    <t>Acuerdos suscritos en soporte fisico y digital</t>
  </si>
  <si>
    <t>Elaboración del Mapa de Actores Institucionales y nalisis de pertinencia de actores y  compromisos suscritos entre la ANT en el marco de los espacios como MMOSP y espacio de articulación institucional) y las entidades presentes en el territorio..</t>
  </si>
  <si>
    <t xml:space="preserve">Mapa de Actores Institucionales elaborados </t>
  </si>
  <si>
    <t xml:space="preserve">Mapa de Actores Institucionales elaborados / Municipios programados </t>
  </si>
  <si>
    <t>Mapa de Actores Institucionales elaborados soporte fisico y digital</t>
  </si>
  <si>
    <t>Realización de las actividades del componente de acercamiento institucional conforme a la "Guia de Articulación interinstitucional territorial en la formulación e implementación de los planes de ordenamiento social de la propiedad rural."</t>
  </si>
  <si>
    <t>Documentación del Lineamiento de Acercamiento Institucional para los POSPR en el sistema Integrado de Gestión de la ANT.</t>
  </si>
  <si>
    <t xml:space="preserve">Documento aprobado </t>
  </si>
  <si>
    <t>Documento aprobado y publicado en el SIG</t>
  </si>
  <si>
    <t>Ausencia de herramientas y/o escenarios de monitoreo y seguimiento al desarrollo de las actividades de formulación e implementación de POSPR.</t>
  </si>
  <si>
    <t xml:space="preserve">Reporte mensual en el tablero de control  de la SPO, por parte del Equipo Nacional, Regional y/o municipal del estado de avance en a la operación y al logro de los productos intermedios para la formualación de POSPR.. </t>
  </si>
  <si>
    <t>Reporte mensual por parte de los equipos regionales y nacionales del Tablero de Control para el monitoreo y seguimiento a la operación y al logro de los productos intermedios para la formulación de POSPR.</t>
  </si>
  <si>
    <t>Reportes realizados / Reportes Programados</t>
  </si>
  <si>
    <t>Tablero de Control</t>
  </si>
  <si>
    <t>Implementación del POSPR-P-003 Monitoreo y seguimiento a la formulación e implementación de los POSPR y de la POSPR-G-002 Estrategia de seguimiento y monitoreo a la elaboración de los POSPR</t>
  </si>
  <si>
    <t>Actualización de los lineamientos  POSPR-P-003 Monitoreo y seguimiento a la formulación e implementación de los POSPR y POSPR-G-002 Estrategia de seguimiento y monitoreo a la elaboración de los POSPR</t>
  </si>
  <si>
    <t xml:space="preserve">Documentos actualizado </t>
  </si>
  <si>
    <t>Documento actualizado y publicado en el SIG</t>
  </si>
  <si>
    <t>Seguimiento y monotreo por cada escenario de operación en el marco de los Comites Tecnicos Operativos de cada convenio suscrito por la ANT con socios estratégicos y/o operadores de catastro.</t>
  </si>
  <si>
    <t>Reuniones de Comité de Seguimiento a la ejecución presupuestal general y operativa realizadas en el marco del convenio suscritos. En el marco del Comité Directivo de la ANT y los comités Técnicos de cada convenio.</t>
  </si>
  <si>
    <t>Actas y Listados de Asistencia de Comites Operativos.</t>
  </si>
  <si>
    <t>Retrasos o suspension de la operación para la formulación e implementación dePOSPR en los municipios programados</t>
  </si>
  <si>
    <t>Afectación de la atención por modelo de oferta a cargo de las Direcciones y Subdirecciones misionales involucradas.
'Necesidad de recursos superiores a los presupuestados (humano, tiempo, económicos, entre otros).
Perdida de Imagen Institucional
Demoras e inumplimientos en los tiempos establecidos para la formulación e implementación de los POSPR</t>
  </si>
  <si>
    <t>Reformulación de Cronogramas de Operación en el municipio programado
Avance en elaboración de insumos que no requieran operación en terreno.
Comunicación a las comunidades en los municipios programados de la razones para la suspension de la operación.
Articulación con entiades con competencia y presencia en los municipios programados para el monitoreo de las condiciones mbientales, climaticas, de seguridad o de fueza mayor, que permitan establecer acciones a seguir para el reestablecimiento de la operación.</t>
  </si>
  <si>
    <t>Actas de Renión con autoridades
Informes de monitoreo a condiciones de Seguridad.
Comunicados de Prensa-</t>
  </si>
  <si>
    <t xml:space="preserve">Situaciones de orden público sobrevinientes, que impidan desarrollar las actividades operativas propias de la intervención  en los municipios programados </t>
  </si>
  <si>
    <t>Reuniones de acercamiento institucional con autoridades locales para la revision de condiciones de seguridad y orden público.</t>
  </si>
  <si>
    <t>Realizar reuniones de acercamiento institucional con las entidades con competencias en el temas de seguridad en los municipios programados.</t>
  </si>
  <si>
    <t># de municipios donde se realizó acercamiento institucional con entidades competentes / # de municipios programados</t>
  </si>
  <si>
    <t>Fichas de caracterizacion Territorial y Documentos de Analisis Territorial Integral con analisis de información sobre condiciones actuales de seguridad en el municipio, e impacto del conflicto armado en el OSPR
Actas de Reunión.</t>
  </si>
  <si>
    <t xml:space="preserve">Monitoreo y seguimiento  a las condiciones de orden público en los municipios programados a traves del Tablero de Control de la operación de la SPO.
</t>
  </si>
  <si>
    <t>Documentación de la Guía para el Monitoreo y seguimiento a las condiciones de seguridad en la atención por oferta.</t>
  </si>
  <si>
    <t>Documento elaborados / Documento Programado.</t>
  </si>
  <si>
    <t xml:space="preserve">Reporte mensual por parte de los equipos municipales y regionales del Tablero de Control de las variables de contexto y orden Publico definidas
</t>
  </si>
  <si>
    <t># Reportes realizados en el tablero de control  para el monitoreo y seguimiento de las condiciones de seguridad/ # reportes programados</t>
  </si>
  <si>
    <t>Expedición del concepto Jurídico donde se establecen las condiciones para la suspensión de operación.</t>
  </si>
  <si>
    <t xml:space="preserve">Concepto expedido </t>
  </si>
  <si>
    <t>Memorando</t>
  </si>
  <si>
    <t>Incumplimientos  por parte de los socios estretegicos y/ u operadores de catastro en la entrega de insumos / productos requeridos para la formulación e implementación de POSPR, el marco de los convenios celebrados.</t>
  </si>
  <si>
    <t>Ausencia o no efectividad de herramientas y/o Comites de monitoreo y seguimiento al desarrollo de las actividades de formulación e implementación de POSPR.</t>
  </si>
  <si>
    <t xml:space="preserve">Formulacion de Planes de Ordenamiento Social de la Propiedad con informacion insuficente.
Reprocesos
Afectación de la atención por modelo de oferta a cargo de las Direcciones y Subdirecciones misionales involucradas.
Necesidad de recursos superiores a los presupuestados (humano, tiempo, económicos, entre otros).
Demoras o imposibilidad para  la formulación e implementación de los POSPR
</t>
  </si>
  <si>
    <t>Reporte mensual por parte del Equipo Nacional y Regional del estado de avance en la operación y al logro de los productos intermedios para la formulación de POSPR.</t>
  </si>
  <si>
    <t>Reporte mensual por parte de los equipos regionales y nacionales del Tablero de Control para el monitoreo y seguimiento a la operación yal logro de los productos intermedios para la formulación de POSPR.</t>
  </si>
  <si>
    <t>Estabelecimiento de demanda de naturaleza ordinaria para resolucion de contriversias contractuales de las partes ( socio Estrategico u operador) por incumplimiento del Contrato.</t>
  </si>
  <si>
    <t>Actas de Supervisión de Contratos.</t>
  </si>
  <si>
    <t>Implementación del POSPR-P-003 Monitoreo y seguimiento a la formulación e implementación de los POSPR y POSPR-G-002 Estrategia de seguimiento y monitoreo a la elaboración de los POSPR</t>
  </si>
  <si>
    <t xml:space="preserve">Documento actualizado </t>
  </si>
  <si>
    <t>Seguimiento y monitoreo de cada convenio / contrato suscrito por la ANT, en desarrollo de los Comites Técnicos Operativos con cada socio estratégico y/o operador.</t>
  </si>
  <si>
    <t>Realización de Comités Operativos con los socios estretégicos y/u operadores para cada uno de los convenios suscritos por la ANT para la formulación e implementación de POSPR.</t>
  </si>
  <si>
    <t>Reuniones de Comité Técnicos realizadas en el marco del convenio suscritos.</t>
  </si>
  <si>
    <t>Entrega de bases de datos e información básica sin organizar y/o clasificar por parte de la ANT a los socios estratégicos / operadores de barrido predial.</t>
  </si>
  <si>
    <t>Guia de Gestión Documental para operadores</t>
  </si>
  <si>
    <t>Actualización de la guía de Gestión Documental para operadores.</t>
  </si>
  <si>
    <t>Expedición de actos Administrativos que resuelven las solicitudes de inclusión en el RESO  sin el cumplimiento de los requisitos legales.</t>
  </si>
  <si>
    <t>Inadecuado manejo de la información aportada por el aspirante en la solicitud de inscripción en el Registro de Sujetos de Ordenamiento RESO.
Desactualización de las bases de datos oficiales con las cuales se soporta la decisión de inscripción en el registro y aportadas por las entidades competentes.
Inadecuado diligenciamiento del Formulario de Inscripción de Sujetos de Ordenamiento Social FISO.</t>
  </si>
  <si>
    <t xml:space="preserve">Acciones legales que generan reprocesos y costos para la entidad </t>
  </si>
  <si>
    <t>preventivo</t>
  </si>
  <si>
    <t>El Módulo RESO en el Sistema Integrado de Tierras SIT cuenta con validaciones automáticas que evitan el ingreso de información inconsistente. 
Gestión para obtener acceso en línea a las bases de datos requeridas  para valorar las solicitudes de inscripción en el RESO en los casos que aplique . 
Revisión aleatoria de un 10% de los Actos Administrativos que resuelven las solicitudes de inscripción en el RESO.</t>
  </si>
  <si>
    <t xml:space="preserve">Capacitaciones periódicas sobre la operación del Registro de Sujetos de Ordenamiento RESO dirigidas al equipo de trabajo responsable del procedimiento </t>
  </si>
  <si>
    <t xml:space="preserve">Número de capacitaciones </t>
  </si>
  <si>
    <t>Listas de asistencia a capacitaciones, material utilizado en la capacitaci´ón</t>
  </si>
  <si>
    <t xml:space="preserve">Iniciar en el menor tiempo posible las acciones jurídicas y técnicas que subsanen las inconsistencias generadas. </t>
  </si>
  <si>
    <t>Informe de las acciones técnicas y jurídicas generadas por caso.</t>
  </si>
  <si>
    <t>Aprobación y publicación de información documentada no pertinente a los Procesos de la entidad.</t>
  </si>
  <si>
    <t>Diversidad de lineamientos.
Duplicidad de información.
No pertinencia territorial
Información inoportuna y extemporánea.
Falta de análisis del impacto de las decisiones.</t>
  </si>
  <si>
    <t>Utilización de recursos en actividades no pertinentes a los procesos o a las funciones de las dependencias.
Desarticulación de procesos.
Reprocesos.
Dispersión de información y de procesos.</t>
  </si>
  <si>
    <t>La implementación del procedimiento documentado INTI -P-001 CONTROL DE LA INFORMACIÓN DOCUMENTADA.</t>
  </si>
  <si>
    <t xml:space="preserve">
Establecimiento de criterios explicitos para hacer la verificación y aprobación de la Pertinencia de la información documentada que realiza la Oficina de Planeación, como parte del ciclo de elaboración, revisión y aprobación de los documentos del Sistema de Gestión de la entidad.
Actualizar el procedimiento INTI -P-001 CONTROL DE LA INFORMACIÓN DOCUMENTADA, incluyendo los criterios explicitos para hacer la verificación y aprobación de la Pertinencia de la información documentada.</t>
  </si>
  <si>
    <t># de Procedimientos actualizados</t>
  </si>
  <si>
    <t>Comunicaciones mediante memorando en ORFEO.
Archivos magneticos con documentos actualizados o eliminados.
Control de cambios en  formato INTI-F-007 SOLICITUD ELABORACIÓN O MODIFICACIÓN DE DOCUMENTOS.</t>
  </si>
  <si>
    <t>Ausencia de buenas prácticas para gobierno de arquitectura.
Falta de recursos para la implementación de la arquitectura.
Falta de recurso humano calificado e idóneo para el desarrollo de las fases y los componentes de arquitectura  empresarial.</t>
  </si>
  <si>
    <t>PETIC actualizado</t>
  </si>
  <si>
    <t>Deficiencias en la adopción e implementación en materia de tecnología de la información.</t>
  </si>
  <si>
    <t>Implementar MesaTécnica para la adquisición de bienes y servicios en materia deTI.
Implementar de manera gradual de las polìticas y lineamientos de TI en la ANT</t>
  </si>
  <si>
    <t>Crear cronograma de implementación para las políticas y lienamientos creados.</t>
  </si>
  <si>
    <t>Realizar seguimiento al plan maestro PETIC.</t>
  </si>
  <si>
    <t>1 Memorando enviado a los directores</t>
  </si>
  <si>
    <t>Cronograma de implementación</t>
  </si>
  <si>
    <t>Alto volumen de PQRSD que ingresan a la Entidad.
Represamiento en la firma y salida de respuestas.
Desconocimiento del Sistema de Gestion Documental ORFEO.</t>
  </si>
  <si>
    <t>Pérdida de credibilidad e imagen Institucional 
Acciones legales contra la ANT
Posibles investigaciones y sanciones disciplinarias.</t>
  </si>
  <si>
    <t xml:space="preserve">
Correos de alerta de vencimiento, que envía el Sistema de Gestión Documental - ORFEO al responsable del documento. 
Implementaciòn de la firma digital de Directores,  Subdirectors y Jefes de Oficina.</t>
  </si>
  <si>
    <t>Informes trimestraes de PQRSD sin atender o atendidas fuera de término</t>
  </si>
  <si>
    <t>Informes trimestrales publicados en pàgina Web ANT</t>
  </si>
  <si>
    <t xml:space="preserve">Se Envia el consolidado PQRSD a las dependencias con respuesta inoportuna. 
Se implementa estrategia de gestiòn de PQRSD (Plan de choque), que fue aprobado por el Comitè Ditectivo de la entidad.
</t>
  </si>
  <si>
    <t>Informes de estrategia para la atención de PQRSD (Plan de choque)</t>
  </si>
  <si>
    <t>Respuestas con deficiente calidad a las PQRSD</t>
  </si>
  <si>
    <t>Falta implementar la metodologìa de control de salidas no conformes en las respuestas.
Desconocimiento del Sistema de Gestion Documental ORFEO.</t>
  </si>
  <si>
    <t>Generaciòn de nueva Queja o Reclamo.
Pérdida de credibilidad e imagen Institucional.
Acciones legales contra la ANT.</t>
  </si>
  <si>
    <t>Implementación de la Metodología de control de salidas no conformes, aplicada a las PQRSD.</t>
  </si>
  <si>
    <t>Reportes mensuales de salidas no conformes detectadas, remitidos a la Oficina de Planeación</t>
  </si>
  <si>
    <t xml:space="preserve">Se Envia el consolidado PQRSD a las dependencias con respuestas que no cumplen criterios de aceptación. 
Se implementa estrategia de gestiòn de PQRSD (Plan de choque), que fue aprobado por el Comitè Ditectivo de la entidad.
</t>
  </si>
  <si>
    <t>Riesgo de seguridad de la Información</t>
  </si>
  <si>
    <t>Dirección de Gestión Jurídica deTierras</t>
  </si>
  <si>
    <t>Falta de alertas tempranas. 
Falta de autocontroles.
Sentencias proferidas por parte de los jueces fuera de los tiempos establecidos.
 Al realizar la inscripción en la Oficina de Registro de Instrumentos Públicos (ORIP) los datos registrales  no coinciden con el levantamiento predial.
Demora por parte de las ORIP para la inscripción de los títulos y actos administrativos en los certificados de tradición y libertad.</t>
  </si>
  <si>
    <t>Contrato Suscrito</t>
  </si>
  <si>
    <t>Se debe contestar inmediatamente al solicitante (prioridad) los motivos por los cuales no se cumplieron los tiempos establecido y mencionar el estado del proceso.
Se realizó una priorización de los procedimientos administrativos especiales agrarios a los cuales se les debería dar el correspondiente impulso procesal, en esa medida se ha venido evacuando las pruebas decretadas en cada uno de los procedimientos, con el fin de obtener una pronta decisión final de cada uno de los procedimientos.</t>
  </si>
  <si>
    <t>Diferentes respuestas a los mismos requerimientos interpuestos en diferentes fechas</t>
  </si>
  <si>
    <t>Falta de bases de datos unificadas y estandarizadas como única matriz de control y seguimiento a respuestas.
Respuesta inicial con información erronea.</t>
  </si>
  <si>
    <t>Generación de falsas expectativas
Perdida de imagen Institucional
Reversión del tramite
Acciones judiciales en contra de la Agencia Nacional de Tierras
Reprocesos</t>
  </si>
  <si>
    <t>Se debe determinar cuál es la causa generadora de la materialización del riesgo.
Se realiza el análisis de la inconsistencia en las diferentes respuestas a los mismos requerimientos y se corrige.</t>
  </si>
  <si>
    <t>Documento corregido.</t>
  </si>
  <si>
    <t>Numero de verificaciones realizadas</t>
  </si>
  <si>
    <t>Materializar un subsidio que no cumpla con los requisitos establecidos</t>
  </si>
  <si>
    <t xml:space="preserve">Documentación inicial incompleta presentada por el solicitante
Información incompleta o debil frente a levantamiento de información en terreno. 
Formulación del Proyecto Productivo con inconsistencias </t>
  </si>
  <si>
    <t>Investigaciones disciplinarias, fiscales y administrativas por parte de los entes de control.
Desgaste Administrativo.
Perdida de recursos económicos</t>
  </si>
  <si>
    <t>Se realiza el estudio de la solicitud para verificar las condiciones del aspirante y su cónyuge o compañero(a) conforme a los artículos 8 y 9 del Acuerdo 005 de 2016, toda la documentación aportada por el aspirante, hará parte de un expediente por cada uno de los núcleos familiares y será soporte de la forma ACCTI-F-001 Solitud de Inscripción Único. 
Se realizar la visita técnica del predio con la participación de los beneficiarios del subsidio, en esta visita se diligenciará la lista de asistencia respectiva, que quedará como soporte de dicha participacion en el expedeinte.
Se realizar acompañamiento a los adjudicatarios del subsidio en la formulación participativa del proyecto productivo, en esta actividad se diligenciarán los documentos: ACCTI-F-018 forma valoración -proyectos productivos- , INTI-F-008 Forma Para Elaboración Acta De Reunión y INTI-F-009 Forma Listado De Asistencia</t>
  </si>
  <si>
    <t>Realizar la verificación del proyecto productivo por un porfesional difente al que que realizo el acompañmiento incial, y el cual debe contar con mismas competencias o superiores.</t>
  </si>
  <si>
    <t xml:space="preserve">Verificar el cumplimiento de los procedimientos mediante muestreo aleatorio a expedientes en gestión por cada producto; esta verificación  se programará en el primer trimestre del año por la DAT y se realizará en dos sesiones al año (una en cada semestre) y estará soportada con listas de asistencia y actas de reunión. </t>
  </si>
  <si>
    <t>Subdirección de Acceso a Tierras en Zonas Focalizadas</t>
  </si>
  <si>
    <t>Cantidad de expedientes de proyectos verificados / cantidad total de expedientes de proyectos</t>
  </si>
  <si>
    <t xml:space="preserve">1. Determinar la etapa donde se identifica la generación del incumplimiento de requisitos, 
2. Derogar el acto administrativo, 
3. Retomar el trámite en la etapa identificada, hasta llevar nuevamente a a materialización del subsidio. </t>
  </si>
  <si>
    <t>Nuevo Acto Administrativo</t>
  </si>
  <si>
    <t>Incumplimir los compromiso adquisición de de predios por parte de la ANT</t>
  </si>
  <si>
    <t xml:space="preserve">Las organizaciones campesinas no se ponen de acuerdo frente a los predios a ofertar a la agencia para su adquisición. 
Desconocimiento de la normatividad vigente y/o del procedimiento.
No contar con disponibilidad presupuestal.
Desistimiento explicito por parte del propietario.
</t>
  </si>
  <si>
    <t>Se brinda apoyo a través del equipo de dialogo social en las mesas técnicas frente a las diferencias que se presentan en la oferta de predios. 
El diligenciamiento del acta de reunión permitirá verificar la gestión realizada y realizar seguimiento a los comrpomisos adquiridos.</t>
  </si>
  <si>
    <t>Realizar seguimiento a la programación de solicitud del PAC y a los tiempos de ejecución en cada etapa del proceso y generar alertas.</t>
  </si>
  <si>
    <t>Dirección de Acceso a Tierras</t>
  </si>
  <si>
    <t>1. Si existe una inadecuada validación de ofertas voluntarias, se estudiará la posibilidad de subsanar requisitos, si no es posible esto se buscarán otros predios que cumplan con los requisitos establecidos.
2. Si no se cuenta con los recursos presupuestale suficientes, para adquisición de predios, se realizará trámite ante la oficina de planeación de la ANT y se es necesario frente al ministerio de Hacienda, solicitando la ampliación presupuestal soportada con los expedientes incluyendo, la documentación pertinente.
3. Si existe desistimento explicito por parte del propietario, se estudiará la posibilidad de adquisicón de predios aledaños que cumplan las expectativas de los compromisos adquiridos.</t>
  </si>
  <si>
    <t>Corrección e requisitos.
Nuevo trámite ante la Oficina de Planeación o MinHacienda.
Decisión de adquisición de nuevos predios ante desistimiento escrito.
Desistimiento escrito.</t>
  </si>
  <si>
    <t>Retraso en la atención de solicitudes nuevas que ingresan a la ANT de: adjudicación de predios,
 adjudicación de baldíos y 
subsidios.</t>
  </si>
  <si>
    <t>Incorrecta tipificación de solicitudes recepcionadas por ORFEO.
No contar con la logística (personal, físico y tecnológica) suficiente para atender los requerimientos antiguos (descongestión -rezago-) y nuevos (demanda).
Desconocimiento de los procedimientos de las personas  que hacen parte del proceso.
Desconocimiento normativo por parte de los profesionales designados.</t>
  </si>
  <si>
    <t xml:space="preserve">Crecimiento de solicitudes pendientes por resolver que ingresan por demanda como nueva petición.
Crecimiento del numero de expediente por gestionar, sumando los heredados por el incora y nuevas peticiones generadas  por demanda.
Incremento de requerimientos legales (derechos de petición, tutelas, y demandas).
Investigaciones disciplinarias, fiscales y administrativas por parte de los entes de control.
Desgaste Administrativo. </t>
  </si>
  <si>
    <t>Se implementa un Procedimiento documentado.
Se genera la priorización de municipios y departamentos.
Se establece el personal necesario y contratación del mismo de acuerdo a los recursos existentes.
Se determina distribución de espacios y de equipos.</t>
  </si>
  <si>
    <t>Numero de reuniones realizadas</t>
  </si>
  <si>
    <t xml:space="preserve">
Si el riesgo se materializa y se convierte en una orden judicial que solicita la decisión sobre la solicitud de adjudicación, entonces se tramita el proceso a través del equipo funcional de titulación.
1. Se determinar cuál es la causa generadora de la materialización del riesgo.
2. Si la causa es nueva se genera una reidentificación, Análisis-Valoración-Tratamiento.
3. Si la causa ya está identificada se procede como se determinó en Ficha Técnica de Producto.
</t>
  </si>
  <si>
    <t>Orden Judicial (Cuando aplique)
Nuevo trámite.</t>
  </si>
  <si>
    <t xml:space="preserve"> Información Topográfica inexacta.</t>
  </si>
  <si>
    <t xml:space="preserve">
Equipos sin actualización de software.
Ausencia plan de matenimiento de equipos.
Error de los funcionarios en la toma de datos y el procesamiento de estos.
</t>
  </si>
  <si>
    <t xml:space="preserve">Conceptos compra o adjudicatarios errados.
No tener a tiempo la información completa y adecuada de los servicios  solicitados.  
Ingresar datos inexactos al sistema generando incorrecta elaboración de la cartografía, proyectos y diseños.
Sanciones y/o perdidas económicas (predios).           </t>
  </si>
  <si>
    <t xml:space="preserve">
Se reqaliza verificación por parte del profesional asesor de topografía frente al  informe presentado por el profesional topografico respectivo. Esta revisión se hace con base en los soportes documentales anexados con el informe y se realiza previo a la firma del informe que se remite  al area solicitante. </t>
  </si>
  <si>
    <t xml:space="preserve">
Implementar cronograma de mantenimiento de equipos, con base en tres conceptos: periodicidad determinada en el manual del fabricante, tiempo de uso de los equipos y experticia de los profesionales que utilizan los equipos, y reguistrar la ejución del mismo en la hijo de vida del equipo
</t>
  </si>
  <si>
    <t xml:space="preserve">Realizar incorporación del matenimiento realizado a los equipos topograficos en la hoja de vida de vida respectiva, con visto bueno de aprobación de un profesional. </t>
  </si>
  <si>
    <t xml:space="preserve">Porcentaje de avance en el cronograma de mantenimiento de equipos
</t>
  </si>
  <si>
    <t xml:space="preserve">Porcentaje de equipos con hojas de vida actualizadas 
</t>
  </si>
  <si>
    <t xml:space="preserve">Al identificar materialización del riesgo por alguna de las causas  identificadas, se solicitará la segunda verificación por un profesional diferente al que realizó la visita inicial y se generara los ajustes necesarios
Si existe desactualización del software se iniciará, el proceso de adquisción de licencias, para aquellos equipos que lo necestian.
Si se materializa el riesgo por falta de mantenimiento en los equipos se generará requerimiento al personal designado que realiza dicho mantenimiento,  posterior al manetnimiento realizad se icnorpora esta en el cuadro de control y en la hoja de vida del equipo. </t>
  </si>
  <si>
    <t xml:space="preserve">Segunda verificación.
Soportes del inicio y desarrollo del proceso de adquisición de licencias.
Requerimiento de mantenimiento.
Hoja de vida del equipo actualizada.
</t>
  </si>
  <si>
    <t xml:space="preserve">Realizar retroalimentación a los contratistas y servidores frente al sistema integrado de gestión por parte de la DAT y al interior de la Subdirección enfatizar en los documentos asociados al desarrollo de las actividades en las cuales se puede materializar el riesgo, soportado con lista de asistencia y acta.
Cada vez que existan cambios normativos y/o ajustes a los documentos del sistema de gestión de calidad se socializara con los involucrados a travez de, correo electronico, o mesas de trabajo.  </t>
  </si>
  <si>
    <t xml:space="preserve">Porcentaje de retroalimentaciones realizadas frente a cambios o ajustes realizados </t>
  </si>
  <si>
    <t xml:space="preserve"> Realizar retroalimentación a los contratistas y servidores frente a temas específicos (levantamientos topograficos) cuando existan cambio, esto se realiza mediante mesas de trabajo o socialización o correo electrónicos.
Se utilizará acta de reunión si se desarrolla mesa de trabajo, y si es por correo electrónico con mail de comprobación de recepción de la información.</t>
  </si>
  <si>
    <t>No subsanar a tiempo el error o la irregularidad cometida durante procedimiento de revocatoria</t>
  </si>
  <si>
    <t>Expedientes desactualizados.
Aumento de volumen en las solicitudes realizadas por los peticionarios.
Cambios normativos.
Falencias encontradas en las actuaciones de revocatorias iniciado por el incoder.</t>
  </si>
  <si>
    <t xml:space="preserve">Aciones ante lo contentensioso administrativo o ante lajudiriccón ordinaria.
Desgaste admisnitrativo.
Sanciones por parte de los jueces respectivos.
Incio de procesos disciplinarios.
</t>
  </si>
  <si>
    <t xml:space="preserve">
Se estudia, ajusta y crea un Acto Administrativo para generar el ajuste en derecho, que se emite para todos las solicitudes de revocatoria.
</t>
  </si>
  <si>
    <t xml:space="preserve"> Subdirección de Acceso a Tierras Por Demanda y Descongestión</t>
  </si>
  <si>
    <t>Actualizar procedimiento para generar doble revisión o visto bueno por parte de un segundo profesional frente a la validación de documentos en la emisión de acto administrativo</t>
  </si>
  <si>
    <t>Elaborar y adoptar una lista de chequeo, para verificar los documentos que conforman el expediente de acuerdo a la norma con que se estudia al acto de revocatoria (ley 160 o Decreto 902), la cual debera hacer parte del expediente (septiembre de 2018). Señalando aquellos documentos que siempre que exista lugar del estudio de una revocatoria requiara actualización.</t>
  </si>
  <si>
    <t>Lista de chequeo elaborada y publicada</t>
  </si>
  <si>
    <t>Procedimiento actualizado y publicado</t>
  </si>
  <si>
    <t xml:space="preserve">1. Determinar cuál es la causa generadora de la materialización del riesgo.
2. Al existir un retraso en subsanar el error,  el profesional designado por el Subdirector determinara la causa del retraso.
3. Implementar corrección inmediata.
4: Determinar acción correctiva para evitar que vuelva a ocurrir.
</t>
  </si>
  <si>
    <t>Corrección inmediata.
Acciones correctivas.
Plan de mejoramiento.</t>
  </si>
  <si>
    <t>Falta de disposición de los predios rurales para su adjudicación o aprovechamiento</t>
  </si>
  <si>
    <t xml:space="preserve">Inventario de predios desactualizado </t>
  </si>
  <si>
    <t xml:space="preserve">Demora por parte de la ORIP en el registro de la propiedad a nombre de la ANT.
Desconocimiento de los procedimientos de las personas  que hacen parte del proceso.
</t>
  </si>
  <si>
    <t>Incumplimiento de metas. 
Reprocesos.
Retrasos en la entrega de resultados.
Incumplimiento de las metas del plan de acción y de los compromisos del Gobierno .</t>
  </si>
  <si>
    <t xml:space="preserve">Compra de predios.
Equipo de trabajo destinado a la compra de predios.
Procedimientos documentados para la compra de predios.
Articulación con la Gestión financiera a cargo de la Secreatría General para agilizar la compra de predios.
</t>
  </si>
  <si>
    <t xml:space="preserve">Realizar verificación de expedientes mediante muestreo aleatorio de los mismos en donde se encuentre todo el soporte documental. Esta revisión esta verificación se realizará en dos sesiones al año (una en cada semestre) y estará soportada con listas de asistencia y actas de reunión. </t>
  </si>
  <si>
    <t>Numero de procedimiento elaborado o actualizado</t>
  </si>
  <si>
    <t>1. Determinar cuál es la causa generadora de la materialización del riesgo.
2. Se realiza el análisis y se establecen las posibles soluciones   
3. Se determinad acciones para cada causa</t>
  </si>
  <si>
    <t xml:space="preserve">No hay certeza de la titularidad de derecho de dominio, de la totalidad de  predios tranferidos por el INCODER mediante actas
Deficiencias en los controles para el monitoreo de información incorporada en el Share Point 
</t>
  </si>
  <si>
    <t>Incumplimiento de metas. 
Desgaste administrativo.
Incumplimiento de las metas del plan de acción y de los compromisos del Gobierno.
Invasión de predios recuperados 
Inconveniente administración de predios</t>
  </si>
  <si>
    <t>Se verifica en la Ventanilla Única de Registro "VUR", la titularidad del derecho de dominio de los predios/parcelas transferidos por el INCODER registrados en las actas.
Se realiza cruce de información con el consolidado que genera el el aplicativo Share Pont, junto con los documentos de ingreso de los predios/ parcelas.</t>
  </si>
  <si>
    <t>Verificar la actualización de las novedades en el inventario y revisar la titularidad de  derecho de dominio de  los predios registrados en las 44 actas de transferencia.</t>
  </si>
  <si>
    <t>1. si existe materialización se actualizará el inventario de inmediato.</t>
  </si>
  <si>
    <t>Inventario actualizado</t>
  </si>
  <si>
    <t>Dirección de Asuntos Étnicos</t>
  </si>
  <si>
    <t>1. Determinar cuál es la causa generadora de la materialización del riesgo.
2. Se realiza el análisis y se establecen las posibles soluciones   
3. Se determinad acciones para cada causa.
4. Notificar a los propietarios nueva visita por parte de los profesionales
5. Realizar nueva visita para volver a hacer el estudio topográfico</t>
  </si>
  <si>
    <t>1. Determinar cuál es la causa generadora de la materialización del riesgo.
2. Se realiza el análisis y se establecen las posibles soluciones   
3. Se determinad acciones para cada causa.
4. Notificar a los involucrados</t>
  </si>
  <si>
    <t xml:space="preserve">A la fecha se cuenta con un procedimiento definido, aun falta la diagramación, sin embargo los pasos y actividades ya están establecidos. Adicionalmente hay un avance del 50% en la construcción de la guía que contiene toda la información del modelo de  gestión del conocimiento para facilitar su uso y comprensión </t>
  </si>
  <si>
    <t xml:space="preserve">Actualmente se cuenta con un esquema básico del banco de conocimientos de la Entidad. Este se está desarrollando en SharePoint y tendrá la infromación del modelo y adicionalmente servirá como repositorio para la recolección de buenas prácticas y de lecciones aprendidas. </t>
  </si>
  <si>
    <t xml:space="preserve">El día 28 de mayo bajo el marco del Comité de gestión y desempeñi institucional se aprobó el modelo de gestión del conocimiento para la agencia nacional de tierras. A partir de esta aprobación es que se está trabajando en el desarrollo y despliegue de todos los documentos para tener la implementación documental del modelo lista. </t>
  </si>
  <si>
    <t>No generación de copias de seguridad.
Errores en la generación de copias de seguridad de los equipos y servidores.
Errores en el diseño y construcción de los sistemas de información.
Fallas en la infraestructura tecnológica.
Falencias en los controles de seguridad informática.
Ausencia de Plan de Continuidad del Negocio.
Ausencia de controles de seguridad sobre la infraestructura actual.
Actos vandálicos y/o terrorismo que generen pérdida de infraestructura de almacenamiento (perdida de discos de almacenamiento de la SAN), destrucción, pérdida, extravío, robo, daño o alteración de información en medio físico o lógico.
Accesos no permitidos a la infraestructura tecnológica.
Problemas, fallas o no disponibilidad de los servicios como internet, aire acondicionado, energía.</t>
  </si>
  <si>
    <t xml:space="preserve">Generar copias de seguridad de base de datos, ambientes web y aplicativos.  
Ejecutar plan de pruebas de los sistemas de información de la entidad.
Controlar el acceso a sistemas de informacion e infraestructura fisica y tecnológica. (Biométrico, CCTV, autenticación por directorio activo, autentcación por token y controles perimetrales de seguridad (firewall))
Atención y corrección de incidencias sobre los sistemas de información.
Pruebas automáticas de integridad a las copias de seguridad.
Modulo auditoria del SIT
Monitoreo de trafico de red a través de appliance de forticiem
Validación del análisis del requerimientos para la construcción de los sistemas de información misionales.
Aplicación del lineamiento No. 3 "Gestión de activos de información" que se encuentra incorporado en el documento de Seguridad de la Informaciòn, tratamiento y protecciòn de datos personales. </t>
  </si>
  <si>
    <t>1 Documento creado</t>
  </si>
  <si>
    <t>Crear para todos  los sistemas de información un modelo conceptual, un modelo lógico y un modelo físico que represente claramente la información y datos que soportan.</t>
  </si>
  <si>
    <t xml:space="preserve">28 Sistemas de Información con  un modelo conceptual, un modelo lógico y un modelo físico </t>
  </si>
  <si>
    <t>Actualizar las lineas de servicio de Aranda que se encuentran catalogadas en el Proyecto de Sistemas de Informaciòn para optimizar los tiempos en la atenciòn de incidencias en los sitemas de información misionales</t>
  </si>
  <si>
    <t>3 lineas de servicios actualizadas</t>
  </si>
  <si>
    <t>Crear un plan de continuidad del negocio.</t>
  </si>
  <si>
    <t>1 Plan de Continuidad  Creado</t>
  </si>
  <si>
    <t>Incumplimiento en la entrega de productos y servicios</t>
  </si>
  <si>
    <t>Retraso en las actividades misionales de la entidad.
Represamiento de información en áreas misionales.
Retrasos en otros desarrollos planeados en la Subdirección de Sistemas de Información de Tierras.
Inoportunidad en la contestación de requerimientos de Ley de la entidad.
Mala imagen del área que presta el servicio y de la entidad.
Incumplimiento de las metas propuestas en el plan de acción.
Investigaciones por parte de órganos de control.</t>
  </si>
  <si>
    <t>Implementación del control de actividades detalladas de todo el ciclo de vida de desarrollo de software (análisis, diseño, desarrollo, pruebas, implementación y despliegue) a través de team fundation services. 
Levantamiento de requerimientos antes de iniciar con el desarrollo del producto.
Alineaciòn de la infraestructa tecnologica  con las necesidades del negocio (Matriz de seguimiento)
Establecimiento de clausulas contractuales con terceros</t>
  </si>
  <si>
    <t>Actualizar el PETIC detallando los proyectos que se contemplan.</t>
  </si>
  <si>
    <t>1  Documento actualizado (Modelos de Planeación)</t>
  </si>
  <si>
    <t xml:space="preserve">
Reprogramación del recurso humano, fisico y técnologico existente </t>
  </si>
  <si>
    <t xml:space="preserve">
Reprogramación del recurso</t>
  </si>
  <si>
    <t>Construcciòn del portafolio de servicios de TI .</t>
  </si>
  <si>
    <t>1 Portafolio de servicios de TI</t>
  </si>
  <si>
    <t>Estructurar propuesta para la medición y seguimiento de los Acuerdos de Niveles de Servicio en temas TIC,  sometida  en el  comité institucional de gestiòn y desempeño.</t>
  </si>
  <si>
    <t>Propuesta sometida en el Acta de Comité Institucional de Gestiòn y Desempeño</t>
  </si>
  <si>
    <t>Ausencia de un esquema formal de clasificación y control de acceso a la información y servicios TIC
Debilidades en la ejecución de las campañas de sensibilización y capacitación en seguridad de la información
Debilidades en la descripción de las políticas de seguridad institucionales
.</t>
  </si>
  <si>
    <t>Socializar a través de campañas las sanciones que acarrea la divulgación, uso indebido o no autorizado, o aprovechamiento de información
Adoptar un procedimiento de clasificación de información
Adoptar una política de control de acceso a la información</t>
  </si>
  <si>
    <t>% de funcionarios y contratistas que reciben la capacitación en materia de clasificación de la información, confidencialidad de información y política de control de acceso a la información</t>
  </si>
  <si>
    <t xml:space="preserve">
Expediente del proceso legal.</t>
  </si>
  <si>
    <t>Generación de información de mala calidad.
Afectación en la gestión de la entidad por problemas en la información producida.
Afectación a los usuarios internos y externos de los sistemas de información de la entidad.
Afectación en la planificación de los procesos en la entidad
Afectación a otras entidades que requieren y solicitan información de la ANT.
Afectación de la imagen institucional.
Falta de credibilidad en los sistemas de información de la ANT.</t>
  </si>
  <si>
    <t>27 Sistemas de información con control de cambios</t>
  </si>
  <si>
    <t>Un procedimiento de intercambio</t>
  </si>
  <si>
    <t>1 matriz de seguimiento</t>
  </si>
  <si>
    <t xml:space="preserve">Replantear la estrategia de uso y apropiación.
Mejorar las acciones de sensibilización y capacitación a usuarios.
</t>
  </si>
  <si>
    <t>Calendario con sistemas de información con salida a producción</t>
  </si>
  <si>
    <t>Fortalecer la política de gestión de información</t>
  </si>
  <si>
    <t>Crear política o lineamiento  de respaldo, custodia y recuperación de la información.</t>
  </si>
  <si>
    <t>Errores en la planeación de fechas de entrega de productos. 
Recurso Humano insuficiente para la generación de productos o Rotación de personal. 
Infraestructura de hardware y software insuficiente.
Incumplimiento de terceros en caso de que exista un proceso contractual frente al sistema de información.
Falta de claridad de la necesidad por parte del proceso solicitante que genera desviaciones o modificaciones del producto o servicio final.
Indisponibilidad o cambios en el servicio de infraestructura tecnologica.
Repriorizacion de entregables.
Incumplimiento a los Acuerdos de Niveles de Servicios (mesa de servicios).</t>
  </si>
  <si>
    <t>Perdida de disponibilidad de sistemas de información y servicios TIC</t>
  </si>
  <si>
    <t>Seguridad de la información</t>
  </si>
  <si>
    <t>Ausencia de planes de continuidad y recuperación antes desastres aprobados, verificados y probados</t>
  </si>
  <si>
    <t>Copias de respaldo de los sistemas de información
Atención y corrección de incidencias sobre los sistemas de información.</t>
  </si>
  <si>
    <t>Plan  de continuidad Creado</t>
  </si>
  <si>
    <t>Atención de incidencias en los sistemas de información</t>
  </si>
  <si>
    <t>Registro de la incidencia en herramienta Aranda</t>
  </si>
  <si>
    <t>Entrenamiento del personal a cargo de la infraestructura de servicios en los procedimientos de recuperación ante desastres</t>
  </si>
  <si>
    <t>Verificar a intervalos planificados la capacidad del plan de recuperación ante desastres para mitigar los impactos negativos de una interrupción mayor.</t>
  </si>
  <si>
    <t>Pruebas periódicas de las copias de respaldo de los sistemas de información críticos de la Entidad.</t>
  </si>
  <si>
    <t>Acceso no autorizado a sistemas de información</t>
  </si>
  <si>
    <t>Perdida potencial de confidencialidad de la información  almacenada en sistemas de información
Potenciales hallazgos de auditoria y solicitud de planes de mejoramiento de entes de control en cuanto a gestión de cuentas de usuario
Posibles incidentes de seguridad generados por colaboradores descontentos con accesos no revocados en los sistemas de información</t>
  </si>
  <si>
    <t>Procedimiento unificado de gestión de cuentas de usuario</t>
  </si>
  <si>
    <t>Atención de incidencias en los sistemas de información.
Revocación de credenciales de acceso asignadas incorrectamente.</t>
  </si>
  <si>
    <t>Registro de atención de la incidencia en herramienta Aranda
Correos electrónicos describiendo las acciones de mitigación aplicadas</t>
  </si>
  <si>
    <t>Evaluación de soluciones de autenticación centralizada para los sistemas de información que los soporten</t>
  </si>
  <si>
    <t>Evaluación de Solución de autenticación centralizada</t>
  </si>
  <si>
    <t>Inadecuado manejo de incidentes de seguridad y ciberincidentes</t>
  </si>
  <si>
    <t xml:space="preserve">Ausencia de procedimientos formalizados de gestión de incidentes de seguridad de la información
Ausencia de personal con conocimientos en gestión de incidentes y ciberincidentes de seguridad.
</t>
  </si>
  <si>
    <t>Incapacidad para mantener evidencias de incidentes de seguridad de la información.
Errores potenciales en resolución de incidentes de seguridad
Imposibilidad de seguir acciones legales ante evidencias de delitos informáticos</t>
  </si>
  <si>
    <t xml:space="preserve">
Atención y corrección de incidencias sobre los sistemas de información.</t>
  </si>
  <si>
    <t>Procedimientos de atención de incidentes de seguridad de la información</t>
  </si>
  <si>
    <t>Revisión de Logs en herramientas de seguridad perimetral</t>
  </si>
  <si>
    <t>Revisión de logs en herramientas SIEM</t>
  </si>
  <si>
    <t>Uso de copias de respaldo de información en caso de evento mayor</t>
  </si>
  <si>
    <t xml:space="preserve">Vulnerabilidades no detectadas en el software desarrollado o recibido para gestión </t>
  </si>
  <si>
    <t xml:space="preserve">Debilidades en la aplicación de buenas prácticas para desarrollo seguro
Falta de unificación en los mecanismos de control de código fuente de las aplicaciones
Ausencia de estándares para pruebas de seguridad durante el desarrollo del software
Vulnerabilidades no detectadas en código fuente recibido de otras entidades
</t>
  </si>
  <si>
    <t>Ejecución semestral de pruebas de análisis de vulnerabilidades en sistemas informáticos y sistemas operacionales de servidores
Ejecución de pruebas funcionales sobre el software en desarrollo
Ejecución de pruebas de aceptación del software con usuarios</t>
  </si>
  <si>
    <t>Aplicación de sistema de control de versiones para los desarrollos de software</t>
  </si>
  <si>
    <t>Registro del control de cambios en el software
Registro  de cambios en infraestructura</t>
  </si>
  <si>
    <t>Autenticación de aplicaciones y servicios informáticos con Directorio Activo.
Sistema de autenticación especifico para las aplicaciones que no pueden autenticar con el directorio activo.
Acuerdos sobre asignación de cuentas, roles y privilegios con los dueños de unidades de negocio</t>
  </si>
  <si>
    <t>Aplicar un procedimiento único de asignación de cuentas de usuarios, roles y privilegios con registros de evidencia de las autorizaciones o revocaciones aplicadas</t>
  </si>
  <si>
    <t>Diseño</t>
  </si>
  <si>
    <t>Entrenamiento</t>
  </si>
  <si>
    <t>Verificación</t>
  </si>
  <si>
    <t>Pruebas</t>
  </si>
  <si>
    <t>Contactos establecidos</t>
  </si>
  <si>
    <t>Procedimiento publicado</t>
  </si>
  <si>
    <t>Esquema establecido y publicado</t>
  </si>
  <si>
    <t>Programar municipios que posteriormente presenten limitantes para su intervención.</t>
  </si>
  <si>
    <t xml:space="preserve">Inconsistencia de la información considerada para la programación de los municipios frente a la situación real del territorio.
</t>
  </si>
  <si>
    <t xml:space="preserve">Retrasos en la ejecución de la ruta de los POSPR
Planificación inadecuada de los municipios a intervenir
Detrimento patrimonial </t>
  </si>
  <si>
    <t>Instructivo actualizado publicado</t>
  </si>
  <si>
    <t>Acta del Comité Directivo</t>
  </si>
  <si>
    <t>Revisión para afrontar los limitantes a la intervención en municipio por parte del Comité Directivo de la Agencia Nacional de Tierras</t>
  </si>
  <si>
    <t>Elaborar o actualizar procedimiento para incluir la doble revisión o visto bueno por parte de un segundo profesional frente a la validación de documentos previo a la emisión del concepto.</t>
  </si>
  <si>
    <t>Mesas de trabajo ocasionales con las dependencias
Solicitud de información interna
Uso de herramientas como la caracterización ciudadana para la formulación de estrategias.
Acercamiento con las asociaciones,instituciones y comunidades relacionadas con las funciones de la Agencia.</t>
  </si>
  <si>
    <t>Socializar el esquema de gobierno con las areas involucradas.</t>
  </si>
  <si>
    <t>Almacenamiento centralizado de las solicitudes de asignación de cuentas, roles y privilegios.</t>
  </si>
  <si>
    <t>Auditoria semestral de cuentas, roles y privilegios de cuentas de usuario.</t>
  </si>
  <si>
    <t xml:space="preserve">Entrenar personal en la adecuada gestión y respuesta a incidentes de la seguridad de la información.
</t>
  </si>
  <si>
    <t>Establecer contactos técnicos para apoyo en caso de incidentes de seguridad de la información (centro cibernético policial, CSIRT Gobierno, Centro de respuesta a incidentes informáticos Colcert).</t>
  </si>
  <si>
    <t>Formalización de procedimientos de gestión de incidentes de seguridad de la información.</t>
  </si>
  <si>
    <t>Establecimiento de un esquema formal de gestión de incidentes usando las herramientas disponibles en la entidad para la protección perimetral e interna ante incidentes informáticos (firewall, IDS, SIEM).</t>
  </si>
  <si>
    <t>Diseño de la evaluación del impacto del OSPR (Actividad del proceso)</t>
  </si>
  <si>
    <t>Documentar un procedimiento para diseño e implementación de la evaluación del impacto.</t>
  </si>
  <si>
    <t>Seguimiento al nivel de implementación y ejecución de las Actividades Programadas en el Plan de Acción de la Subdirección de Talento Humano.</t>
  </si>
  <si>
    <t>Realizar seguimiento al presupuesto de gastos de personal.</t>
  </si>
  <si>
    <t>Número de seguimientos trimestrales</t>
  </si>
  <si>
    <t>El Plan de Desarrollo de Talento Humano se presentó y fue aprobado el 22 de enero de 2018.
http://www.agenciadetierras.gov.co/planeacion-control-y-gestion/planes-programas-y-proyectos/plan-desarrollo-de-talento-humano/</t>
  </si>
  <si>
    <t>Matriz se seguimiento  de Implementación al Plan de Acción de la Subdirección de Talento Humano.</t>
  </si>
  <si>
    <t>Matriz de Seguimiento de Presupuesto de Gastos de Personal</t>
  </si>
  <si>
    <t>Documentos sobre los cuales se realizan las verificaciones.
Comunicaciones,
Consignaciones o pagos en caja, en casos de reintegros.
Presupuesto.</t>
  </si>
  <si>
    <t xml:space="preserve">Implementación del Software SICI "Sistema de Control Interno Disciplinario" </t>
  </si>
  <si>
    <t>Módulos implementados</t>
  </si>
  <si>
    <t>Módulo Quejas, ingreso : http://controlinterno.agenciadetierras.gov.co:19012/Login.aspx</t>
  </si>
  <si>
    <t>Archivo  del caso
Notificación a los interesados</t>
  </si>
  <si>
    <t>Autos
Notificaciones
Comunicaciones</t>
  </si>
  <si>
    <t>Caducidad de la acción disciplinaria</t>
  </si>
  <si>
    <t>Definición incorrecta de las lineas estrategicas en tecnológias de la información y las comunicaciones.
Afectación sobre el alcance, tiempo y costo de las operaciones en los procesos de la ANT.
Afectación directa o indirecta a los beneficiarios de programas de la ANT. 
Sobrecostos en componentes de tecnologías de la información.
Compras o adquisiciones de infraestructura y plataformas tecnológicas de la organización no planeadas.
Falta de optimización y automatización de procesos de la entidad.
Sobredimensionar la infraestructura de la ANT
Hallazgos de entes de control y requerimientos de planes de mejoramiento</t>
  </si>
  <si>
    <t xml:space="preserve">
Tomar decisiones sobre TI en el comité institucional de gestión y desempeño.
Elaborar fichas técnicas  para adquisiones de bienes o servicios de TI (en los casos que aplicque) con  el area de Soporte Tecnológico. 
Priorizar proyectos a ejecutar según lo establecido en el PETIC
Asignación de profesionales con conocimientos en arquitectura empresarial</t>
  </si>
  <si>
    <t>Actualizar el PETIC.
Implementar las acciones recomendadas por la estrategia de gobierno digital de MINTIC</t>
  </si>
  <si>
    <t xml:space="preserve">Incumplimiento de las directrices planteadas en el PETIC.
Falta de apropiación e implementación del esquema de gobierno definido  en la ANT.
</t>
  </si>
  <si>
    <t>Priorizaciòn inadecuada de proyectos.
Adquisición de bienes y servicios  no priorizados en el  PETIC.
Falta de capacidad tecnologica para soportar la operaciòn de los procesos de la Entidad.
Obsolecencia tecnologica.
Estimaciones imprecisas en cuanto a presupuesto, capacidad tecnologica, administrativa (recusos humanos),etc.
Descentralizaciòn de los sistemas de información.
Incumplimiento de objetivos institucionales.</t>
  </si>
  <si>
    <t>Deficiente implementación del Modelo de Seguridad y Privacidad de la información  de la estrategia de Gobierno Digital</t>
  </si>
  <si>
    <t xml:space="preserve">Seguimiento quincenal del nuevo plan de implementación del Modelo de Seguridad y  Privacidad de la información
</t>
  </si>
  <si>
    <t>Ejecución de reuniones de control con profesional designado para la implementación del MSPI, ajuste del cronograma de implementación del MSPI de acuerdo con prioridades identificadas con las áreas impactadas.</t>
  </si>
  <si>
    <t>Priorización de acciones minimas exigidas por los entes de control respecto a cumplimiento de la estrategia de seguridad digital</t>
  </si>
  <si>
    <t>Inadecuada priorización de las tareas necesarias para planificar e implementar el componente de seguridad digital de la estrategia de gobierno digital
Ausencia de personal especializado para una implementación efectiva del modelo de seguridad Digital.</t>
  </si>
  <si>
    <t>Incumplimiento de directrices de la estrategia de gobierno digital.
Bajas calificaciones en el autodiagnóstico FURAG.
Hallazgos de entes de control.
Incumplimiento de metas institucionales.</t>
  </si>
  <si>
    <t>Definición del plan de implementación de la estrategia de seguridad Digital.
Contratación de personal con experiencia en la implementación del Modelo de seguridad y Privacidad de la seguridad de la información.
Ajuste en las priroridades de ejecución de acciones de implementación del Modelo de Seguridad y Privacidad de la Información</t>
  </si>
  <si>
    <t>Actas de control y seguimiento de avance del plan de trabajo.</t>
  </si>
  <si>
    <t># de mesas de seguimiento generados</t>
  </si>
  <si>
    <t>Realizar mesas de seguimiento con responsables de Planes y proyectos.</t>
  </si>
  <si>
    <t>Mesas de seguimiento trimestrales Marzo y Junio2018</t>
  </si>
  <si>
    <t>60 Fichas técnicas de salidas y productos aprobadas, publicadas y en implementación.</t>
  </si>
  <si>
    <t>Establecer y documentar especificaciones y criterios de aceptación de reportes e informes de avances de Planes de Acción y Proyectos de Inversión.</t>
  </si>
  <si>
    <t>Incumplimiento y no conformidad de reportes e informes de avances de Planes de Acción y Proyectos de Inversión</t>
  </si>
  <si>
    <t># Ficha técnica aprobada y publicada</t>
  </si>
  <si>
    <t>Deficiencias en el seguimiento y evaluación de la gestión institucional.</t>
  </si>
  <si>
    <t xml:space="preserve">Gestionar el Plan anual de auditoría </t>
  </si>
  <si>
    <t>Compartir</t>
  </si>
  <si>
    <t>Formular/modificar y aprobar el Plan Anual de Auditoría de la vigencia</t>
  </si>
  <si>
    <t>Plan Anual de Auditoría aprobado</t>
  </si>
  <si>
    <t>Monitorear las actividades programadas en el Plan Anual de Auditoría aprobado.</t>
  </si>
  <si>
    <t>% de ejecución del plan de auditoria</t>
  </si>
  <si>
    <t>Comunicar oportunamente los resultados de las actividades de seguimiento y evaluación ejecutados</t>
  </si>
  <si>
    <t>% de comunicación de resultados</t>
  </si>
  <si>
    <t>Aprehensión del Código de Ética de los auditores interno</t>
  </si>
  <si>
    <t>% de acuerdos de confidencialidad y declaración de no conflicto de intereses firmados.</t>
  </si>
  <si>
    <t>Solicitar el suministro de información bajo los parámetros de veracidad, calidad y oportunidad.</t>
  </si>
  <si>
    <t>% de cartas de representación firmadas por cada actividad ejecutada.</t>
  </si>
  <si>
    <t>Inobservancia en la corrección de las desviaciones identificadas en los procesos.</t>
  </si>
  <si>
    <t>Evaluar el cumplimiento de los Planes de mejoramiento</t>
  </si>
  <si>
    <t>Divulgar piezas informativas para fomentar la cultura de autocontrol.</t>
  </si>
  <si>
    <t>Píldoras informativas comunicadas</t>
  </si>
  <si>
    <t>Capacitar en la metodología para la formulación de planes de mejoramiento.</t>
  </si>
  <si>
    <t>Capacitación sobre formulación de planes de mejoramiento</t>
  </si>
  <si>
    <t>Asesorar  cuando sea requerido, la formulación de planes de mejoramiento.</t>
  </si>
  <si>
    <t>Asesorías realizadas</t>
  </si>
  <si>
    <t>Realizar seguimiento a los Planes de mejoramiento internos y externos y comunicar los resultados.</t>
  </si>
  <si>
    <t>Informe de estado de los planes de mejoramiento de la Entidad.</t>
  </si>
  <si>
    <t>Evaluar la efectividad de los planes de mejoramiento en el marco del Plan anual de auditoría</t>
  </si>
  <si>
    <t>Informe de resultados de la actividad ejecutada</t>
  </si>
  <si>
    <t>Acta de sesión del Comité Institucional de Coordinación de Control Interno - CICCI
Plan anual de auditoria aprobado</t>
  </si>
  <si>
    <t xml:space="preserve">1. Ejecutar de inmediato la actividad incumplida y comunicar sus resultados. 
2. Poner en conocimiento a las partes interesadas, las causales que conllevaron a la presentación extemporánea de la actividad programada. 
</t>
  </si>
  <si>
    <t>Comunicación de los resultados obtenidos.
Comunicación de las causales de incumplimiento</t>
  </si>
  <si>
    <t>Matriz de ejecución del programa / plan anual de auditoría vigencia 2018</t>
  </si>
  <si>
    <t>Soporte de comunicación del informe de resultados de las actividades ejecutadas</t>
  </si>
  <si>
    <t>Acuerdos de confidencialidad y declaración de no conflicto de intereses firmados por cada actividad ejecutada.</t>
  </si>
  <si>
    <t>Carta de representación firmada por cada actividad ejecutada.</t>
  </si>
  <si>
    <t>1. Solicitar el cierre inmediato de las actividades formuladas en el plan de mejoramiento.
2. Solicitar la formulación actividades que corrijan definitivamente la desviación detectada.</t>
  </si>
  <si>
    <t>Informe de estado de planes de mejoramiento</t>
  </si>
  <si>
    <t>Registro de asistencia de capacitación</t>
  </si>
  <si>
    <t xml:space="preserve">Registro de asistencia </t>
  </si>
  <si>
    <t>Comunicación del informe de estado de los planes de mejoramiento de la Entidad.</t>
  </si>
  <si>
    <t>Soporte de comunicación de los resultados de las actividades ejecutadas</t>
  </si>
  <si>
    <t>Inexistencia de un cronograma que establezca la periodicidad de las actividades a presentarse.
Falencias en el monitoreo del Plan anual de auditoría aprobado.
Insuficiencia en la planeación y priorización de las actividades programadas en el Plan anual de auditoría.
Inobservancia de las normas existentes y/o sus actualizaciones.
Insuficiencia e incompetencia del recurso humano.
Inoportunidad e impertinencia de la información allegada para análisis.
Coyunturas en los procesos de la entidad que no permitan atender las actividades programadas. 
Fallas en el funcionamiento de los sistemas de información.
Pérdida de información (física/electrónica) durante la ejecución de la actividad.</t>
  </si>
  <si>
    <t>Investigaciones de tipo disciplinario y fiscal.
Sanciones para la entidad y/o servidores públicos.
Presentación extemporánea de informes a los entes de control y partes interesadas.
Extemporaneidad en la entrega de informes de resultados (actividades de auditoria y seguimiento a la gestión institucional).
No contar con elementos de evaluación sobre el estado de los procesos y dependencias de la entidad.
Afectaciones en la operación y gestión de los procesos de la Agencia.
Impertinencia de la información comunicada a las partes interesadas.
Deterioro de la imagen institucional.
Pérdida de credibilidad y confianza de la ciudadanía y organismos de control.</t>
  </si>
  <si>
    <t>Bajo sentido de pertenencia por parte del personal de la Entidad.
Debilidades en las actividades encaminadas a la generación de la cultura de autocontrol.
Carencia de capacitación en la metodología para la formulación de planes de mejoramiento.
Inoportunidad en la formulación de planes de mejoramiento.
Deficiencias en el monitoreo al cumplimiento de los planes de mejoramiento formulados. 
Desconocimiento del desarrollo de los procesos de la Entidad.
Deficiencia en la construcción y aplicación de mecanismos de control.
Desconocimiento de los resultados de las actividades de seguimiento y evaluación realizadas.</t>
  </si>
  <si>
    <t>Toma de decisiones inadecuadas para el desempeño de los procesos.
Afectaciones en la operación y gestión de los procesos de la Agencia.
Sanciones para la entidad y/o servidores públicos.
Detrimento patrimonial.
Actos de corrupción.
Incumplimiento en las metas de la Entidad.
Perdida de información de los procesos.
Deterioro de la imagen institucional.
Pérdida de credibilidad y confianza de la ciudadanía y organismos de control.
Sobrecostos en la ejecución de los procesos</t>
  </si>
  <si>
    <t>R10</t>
  </si>
  <si>
    <t>R14</t>
  </si>
  <si>
    <t>R15</t>
  </si>
  <si>
    <t>R18</t>
  </si>
  <si>
    <t>R20</t>
  </si>
  <si>
    <t>R21</t>
  </si>
  <si>
    <t>R28</t>
  </si>
  <si>
    <t>R62</t>
  </si>
  <si>
    <t>R63</t>
  </si>
  <si>
    <t>R64</t>
  </si>
  <si>
    <t>R66</t>
  </si>
  <si>
    <t>R67</t>
  </si>
  <si>
    <t>R68</t>
  </si>
  <si>
    <t>R69</t>
  </si>
  <si>
    <t>R70</t>
  </si>
  <si>
    <t>R71</t>
  </si>
  <si>
    <t>R72</t>
  </si>
  <si>
    <t>R73</t>
  </si>
  <si>
    <t>R74</t>
  </si>
  <si>
    <t>Aprobación de indicadores no pertinentes a las necesidades de la entidad</t>
  </si>
  <si>
    <t>Desconocimiento de las dependencias en metodologías para la formulación de indicadores.
Inexistencia de criterios explicitos para la formulación de indicadores en la entidad.
Falta definición de roles y responsabilidades  entre las dependencias para la formulación de indicadores.</t>
  </si>
  <si>
    <t>Revisión por parte de los técnicos rsponsables de los procesos o planes que serapn objeto de revisión.
Revisión por partte de los enlaces de la oficina de Planeación con las dependencias.
Revisión por parte de la Oficina de Planeación.</t>
  </si>
  <si>
    <t>Establecer y documentar un procedimiento que determine roles, responsabilidades y los criterios para asegurar pertinencia de los indicadores de planes y procesos.</t>
  </si>
  <si>
    <t>procedimiento publicado</t>
  </si>
  <si>
    <t>Procedimiento publicado en Intranet en repositorio de documentos del Sistema de Gestiíon.</t>
  </si>
  <si>
    <t>Desaprobación del indicador formulado por parte de la oficina de planeación.
Comunicación a la dependencia responsable con argumentos por los cuales se rechaza el indicador propuesto.
Acompañamiento de La oficina de Planeación en la reformulación del indicador.</t>
  </si>
  <si>
    <t>Comunicaciones con no aprobación.
Ficha Técnica con indicador reformulado.</t>
  </si>
  <si>
    <t>Reprocesos en la administración de indicadores.
Demoras en la aprobación e implementación de indicadores.
Información generada por indicadores que no contribuya a la toma de decisiones sobre aspectos clave en la entidad.</t>
  </si>
  <si>
    <t>Establecer lineamientos sin considerar la capacidad operativa o las amenazas a las que esta expuesta la entidad.</t>
  </si>
  <si>
    <t>Formulación de planes y procesos que la entidad no este en capacidad de realizar.
Reprocesos en el establecimiento de lineamientos.
Demoras en la aprobación de lineamientos.
Generación de expectativas no coherentes con la realidad.
Perdida de imagen institucional.</t>
  </si>
  <si>
    <t xml:space="preserve">Metodología implementada en la entidad para identificar, valorar y establecer acciones ante los Riesgos.
Participación de las dependencias en la identificación de riesgos.
Identiificación de riesgos a nivel operativo, establecimiento y documentación de los correspondientes controles a nivel de procedimientos.
</t>
  </si>
  <si>
    <t>Establecimiento y documentación de un procedimiento con criterios explicitos, roles y responsabilidades para la  identificación y análisis de Riesgos y oportunidades..</t>
  </si>
  <si>
    <t>Procedimiento "GESTIÓN DE RIESGOS" documentado y publicado en la pagina de intranet, en el repositorio de los documentos del Sistema Integrado de Gestión.</t>
  </si>
  <si>
    <t>Reformulación o ajustes de los lineamientos.
Preaprobación de reformulación o ajustes por parte de la dependencia responsable.
Aprobación de reformulación o ajustes por parte de Oficina de Planeación.</t>
  </si>
  <si>
    <t>Lineamientos reformulados o ajustados y aprobados.</t>
  </si>
  <si>
    <t>Desconocimiento de las dependencias en metodologías para determinar el contexto interno y externo de la entidad.
Inexistencia de criterios explicitos para la identificación y análisis de Riesgos y oportunidades.
Falta definición de roles y responsabilidades entre las dependencias para la  identificación y análisis de Riesgos y oportunidades.</t>
  </si>
  <si>
    <t>Modificación de  Procesos oficiales de la entidad sin considerar sus objetivos y alcances aprobados por el Consejo Directivo.</t>
  </si>
  <si>
    <t>Distorsión de la esencia del diseño sistemico de la entidad.
Perdida del enfoque de procesos en el esquema de operación de la entidad.
Planificación de Procesos y caracterizaciones no pertinentes a las necesidades de la entidad.</t>
  </si>
  <si>
    <t>Ciclo de aprobación de caracterizaciones de Procesos basado en tres instancias: elaboración, revisión y aprobación, que se realizan con criterios técnicos que se origina en requisitos legales de la ANT.</t>
  </si>
  <si>
    <t>Procedimiento "Control de la información documentada" actualizado y publicado en la pagina de intranet, en el repositorio de los documentos del Sistema Integrado de Gestión.</t>
  </si>
  <si>
    <t>Comunicaciones mediante memorando en ORFEO.
Control de cambios en  formato INTI-F-007 SOLICITUD ELABORACIÓN O MODIFICACIÓN DE DOCUMENTOS.</t>
  </si>
  <si>
    <t xml:space="preserve">
La Oficina de Planeación comunicará a la dependencia(s) responsable(s) de la caracterización, la necesidad de someter a actualización o, si es el caso, eliminación el documento y se convocará a mesa de trabajo conjunta entre la Oficina de Planeación y las dependencias afectadas o que se perciben afectadas, desde sus roles, responsabilidades y autoridades.
Para proceder a la actualización o eliminación del documento, la Oficina de Planeación deligenciará el formato INTI-F-007 SOLICITUD ELABORACIÓN O MODIFICACIÓN DE DOCUMENTOS, sobre el cual presentará los argumentos de la no Pertinencia del documento, con base en los criterios explicitos que se definiran el el procecidimiento INTI -P-001 CONTROL DE LA INFORMACIÓN DOCUMENTADA.</t>
  </si>
  <si>
    <t xml:space="preserve">
Uso indebido de los recursos públicos destinados para las Iniciativas Comunitarias.</t>
  </si>
  <si>
    <t xml:space="preserve">Errores en la formulación de las iniciativas comunitarias.
Cambio  de las condisiones iniciales   de las iniciativas comunitarias formuladas,  por parte de  los Representantes Legales de las comunidades étnicas </t>
  </si>
  <si>
    <t>Reprocesos.
Compra de materiales, bienes o servicios que no se requieren.
Presentación y  Selección de proveedores que no cumplen los requisitos.
Detrimento patrimonial.
Investigaciones y sanciones disciplinarios.</t>
  </si>
  <si>
    <t>Aplicación correcta y precisa de l procedimiento ACCTI- P - 009  Implementación de iniciativas comunitarias con enfoque diferencial étnico, asociadas al componente de legalización de tierras, y la Guia Operativa  ACCTI-G-005 aprobada con la Resolucion 3733 del 23 d ejulio de 2018.</t>
  </si>
  <si>
    <t>Modificación del procedimiento de implementación de iniciativas comunitarias y guía operativa
Conformar un equipo formulador con profesionales idóneos
Socialización de la guía operativa con las comunidades y equipo de trabajo.
Resoluciones de adjudicación de cofinanciación con herramientas legales que permitan actuaciones por parte de la ANT para solicitar el reintegro de los recursos a la DTN.</t>
  </si>
  <si>
    <t>Procedimiento y  Guia Operativa para la implimentación de las Iniciativas comunitarias formalizado y publicado</t>
  </si>
  <si>
    <t xml:space="preserve">Al  30 de Agosto se reporta como evidencia,  que con la Resolución  3733 del 23 de julio de 2018, se dio  aprobación  a la Guia Operativa para  Iniciativas Comunitarias, la cual fue publicada en la Intranet  el 23 de julio de 2018.-  Con su adopción se  prevee el uso inadecuado  de los recursos publicos destinados a las Iniciativas Comunitarias. 
Evidencia :  Adjunta la Resolución 3733 que contiene la Guia Operativa. </t>
  </si>
  <si>
    <t xml:space="preserve">Procesos de compra  de predios  sin la debida gestion.
</t>
  </si>
  <si>
    <t xml:space="preserve">Al iniciar  la vigencia 2018 no se recibió un inventario o base de datos que  compile  el total de los procesos de adquisición de predios.
Falta de control de información.                                       </t>
  </si>
  <si>
    <t>Reprocesos.  
Duplicidad  en el  proceso.
Fallos judiciales.</t>
  </si>
  <si>
    <t xml:space="preserve">Seguimiento períodico a los casos de compra recibidos  y a los que están en ejecución.
</t>
  </si>
  <si>
    <t xml:space="preserve">
Llevar  matríz de control de casos de compra directa  de predios. 
Aplicacion adecuada  del procedimiento de "Compra Directa  de Predios" código  ACCTI-P-010.
</t>
  </si>
  <si>
    <t xml:space="preserve">Matriz  de control de compra de predios debidamente actualizada.
</t>
  </si>
  <si>
    <t xml:space="preserve">Al  30 de agosto se informa que se cuenta con  la matriz de control de compra de predios actualizada,  arrojando un dato consolidado de casos  recibidos 1,565 casos atendidos 1,501  casos en tramite  64 
 </t>
  </si>
  <si>
    <t xml:space="preserve">La oficina de Talento Humano incorporó en las Inducciones y preinducciones un linck de  la Política de Comunicaciones para que sean conocidas e informadas a todo el personal que llega a la entidad. </t>
  </si>
  <si>
    <t>Se encuentra publicada la Politíca de Comunicaiones en la página de la Agencia Nacional de Tierras, desde el primer trimestre de 2018.</t>
  </si>
  <si>
    <t xml:space="preserve">La oficina de Talento Humano incorporó en las Inducciones y preinducciones un linck el Manual de Imagen Institucional para que sean conocidas e informadas a todo el personal que llega a la entidad. </t>
  </si>
  <si>
    <t>Se encuentra publicado el Manual de Imagen Institucional en la página de la Agencia Nacional de Tierras, desde el primer trimestre de 2018.</t>
  </si>
  <si>
    <t>Se encuentra implementada la estrategia de comunicaciones "Somos Tierra en un 75% quedando un 25% de avance para el resto del año.</t>
  </si>
  <si>
    <t>No se han publicado los concepto en la página web.</t>
  </si>
  <si>
    <t>Cuatro (4) fallos contra la ANT, y cuarenta y un (41) fallos a favor de la ANT.</t>
  </si>
  <si>
    <t>No se han presentado alcances a las viabilidades emitidas, como tampoco se han emitido viabilidades contrarias a lo manifestado en primer lugar.</t>
  </si>
  <si>
    <t>R27</t>
  </si>
  <si>
    <t>Apoyar y gestionar la implementación del módulo de procedimientos administrativos especiales agrarios y pretensiones agrarias en el Sistema Integrado de Tierras.</t>
  </si>
  <si>
    <t>Módulo en operación.</t>
  </si>
  <si>
    <t>En los procedimientos administrativos especiales agrarios y pretensiones agrarias no está establecido un sistema de información.
Falta de control en la calidad de la información reportada en los sistemas de información.
Fallas en los equipos y dispositivos que soportan la infraestructura tecnológica del proceso (redes de datos, equipos de cómputo, servidores, equipos de seguridad, etc.)
Información errónea por falta de calibración de los equipos topográficos.</t>
  </si>
  <si>
    <t>Pérdida de credibilidad de la ANT ante otras entidades y la ciudadanía.
Retrasos, reprocesos y sobrecostos en el desarrollo de los procesos de formalización, procedimientos administrativos especiales agrarios y pretensiones agrarias.
Reportar información errónea, desactualizada, duplicada o inoportuna a las partes interesadas</t>
  </si>
  <si>
    <t>Unificar las bases de datos de los procedimientos administrativos especiales agrarios y pretensiones agrarias en share point.
Realizar seguimiento y verificación mensualmente a los procesos de formalización finalizados, los cuales son reportados en SINERGIA.</t>
  </si>
  <si>
    <t>Procedimientos adoptados.
En el Sistema de información geográfica (SIG) del programa de formalización se generan alertas tempranas.
Reportes de control y seguimiento de los tiempos en la herramienta ORFEO.</t>
  </si>
  <si>
    <t>Realizar contrato con una emisora que tenga difusión nacional para las respectivas notificaciones.</t>
  </si>
  <si>
    <t>Incumplimiento de términos en los procesos de formalización y procedimientos administrativos especiales agrarios o pretensiones agrarias.</t>
  </si>
  <si>
    <t xml:space="preserve">
Retrasos, reprocesos y sobre costos en el desarrollo de los procesos de formalización y procedimientos administrativos especiales agrarios y pretensiones agrarias.
Pérdida de credibilidad en la ANT y en la política ante otras entidades y la ciudadanía.
Hallazgos, observaciones y/o acciones sancionatorias por parte de los organismos de control.</t>
  </si>
  <si>
    <t>Listado de los procedimientos administrativos especiales agrarios y pretensiones agrarias.
El proyecto de inversión para los procesos agrarios y el programa de formalización se encuentra registrado y aprobado en el SUIFP.</t>
  </si>
  <si>
    <t>Digitalización y actualización de las actuaciones administrativas adelantadas por cada uno de los procesos 
Creación de los expedientes en ORFEO.
Revisión de las decisiones finales por parte de los líderes y subdrectores de los procesos.</t>
  </si>
  <si>
    <t>Realizar la validación en la base de datos de los expedientes de procedimientos administrativos especiales agrarios y pretensiones agrarias creados en ORFEO para verificar que no se creen duplicidades.</t>
  </si>
  <si>
    <t>Número de correos electrónicos con solicitud de creación de expedientes / Número de correos electrónicos confirmando la creación del expediente</t>
  </si>
  <si>
    <t>El riesgo se materializa cuando se detecta, verifica y concluye que fue publicado en el repositorio de Intranet algún documento del Sistema de Gestión que no es pertinente a los procesos, roles, responsabilidades o funciones de las dependencias de la ANT.
Ante el evento, la Oficina de Planeación comunicará a la dependencia(s) responsable(s) del documento, mediante memorando, la necesidad de someter a actualización o, si es el caso, eliminación el documento y se convocará a mesa de trabajo conjunta entre la Oficina de Planeación y las dependencias afectadas o que se perciben afectadas, desde sus roles, responsabilidades y autoridades.
Para proceder a la actualización o eliminación del documento, la Oficina de Planeación deligenciará el formato INTI-F-007 SOLICITUD ELABORACIÓN O MODIFICACIÓN DE DOCUMENTOS, sobre el cual presentará los argumentos de la no Pertinencia del documento, con base en los criterios explicitos que se definiran el el procecidimiento INTI -P-001 CONTROL DE LA INFORMACIÓN DOCUMENTADA.</t>
  </si>
  <si>
    <t>Procedimiento control de la información documentada en fase de apriobación final.</t>
  </si>
  <si>
    <t>Se cuenta con el instructivo de Programación de Zonas a Intervenir por la Agencia Nacional de Tierras mediante Planes de Ordenamiento Social de la Propiedad, en donde se incluyen indicadores y variables que permiten tomar decisones para programar municipios priorizados por el MADR</t>
  </si>
  <si>
    <t>Revisar las variables definidas en el instructivo de Programación de Zonas a Intervenir por la Agencia Nacional de Tierras mediante Planes de Ordenamiento Social de la Propiedad Rural, validar su pertinencia y si es del caso realizar su actualización.</t>
  </si>
  <si>
    <t>R11</t>
  </si>
  <si>
    <t>R12</t>
  </si>
  <si>
    <t>R19</t>
  </si>
  <si>
    <t>R25</t>
  </si>
  <si>
    <t>R26</t>
  </si>
  <si>
    <t>R29</t>
  </si>
  <si>
    <t>R36</t>
  </si>
  <si>
    <t>R37</t>
  </si>
  <si>
    <t>R38</t>
  </si>
  <si>
    <t>R53</t>
  </si>
  <si>
    <t>R54</t>
  </si>
  <si>
    <t>R55</t>
  </si>
  <si>
    <t>Perdidas o daños en los bienes de la Entidad</t>
  </si>
  <si>
    <t>Uso indebido de los bienes de la Entidad
Falta de control y lineamientos en el manejo de los bienes de la Entidad</t>
  </si>
  <si>
    <t>Implementación de un Sistema para el control del inventario</t>
  </si>
  <si>
    <t>Formulación y publicación de lineamientos para el manejo y control administrativo de los bienes de la Agencia</t>
  </si>
  <si>
    <t>Lineamiento publicado</t>
  </si>
  <si>
    <t>Incumplimiento en la aplicación de los mantenimientos preventivos a los bienes de la Entidad</t>
  </si>
  <si>
    <t>Falta de Control en los bienes y sus mantenimientos</t>
  </si>
  <si>
    <t xml:space="preserve">Posibles daños o perdidas  en los bienes de la Entidad
Sobre costos en reparamientos </t>
  </si>
  <si>
    <t>Cronograma de mantenimientos</t>
  </si>
  <si>
    <t>Seguimiento al cronograma de mantenimientos</t>
  </si>
  <si>
    <t>Seguimiento al cronograma</t>
  </si>
  <si>
    <t xml:space="preserve">Deficiencias en la  gestión de comisiones de servicio y/o autorizaciones de viaje; gastos de permanencia y traslado; viáticos y gastos de viaje, para los
desplazamientos al interior del país de funcionarios y contratistas de la ANT. </t>
  </si>
  <si>
    <t xml:space="preserve">Debilidades en la definición de criterios aplicables a la autorización, legalización y pago de desplazamientos. 
Falta de Control en la gestión de desplazamientos </t>
  </si>
  <si>
    <t>Dificultades para la aprobación o legalización de desplazamientos
Desplazamientos sin autorización que no puedan ser reconocidas
Desplazamientos riesgosos de funcionarios y/o contratistas</t>
  </si>
  <si>
    <t>Sistema de gestión de comisiones ULISES</t>
  </si>
  <si>
    <t>Actualización del procedimiento de solicitud, autorización, legalización y pago de desplazamientos al interior</t>
  </si>
  <si>
    <t>Formulación y publicación del Protocolo de Seguridad Salidas de Campo</t>
  </si>
  <si>
    <t>Subdirección de Talento Humano
Oficina de Planeación
Secretaría General
Dependencias Misionales
Oficina del Inspector de la Gestión de Tierras</t>
  </si>
  <si>
    <t>Protocolo publicado</t>
  </si>
  <si>
    <t>Pérdida o daño en la documentación de la Agencia</t>
  </si>
  <si>
    <t xml:space="preserve">Falta de control en la implementación de los lineamientos de manejo 
Falta de lineamientos para la Conservación de documentos. </t>
  </si>
  <si>
    <t>Vencimiento de términos. 
Reprocesos administrativos. 
Incumplimientos
Multas, sanciones
Procesos fiscales, disciplinarios, administrativos</t>
  </si>
  <si>
    <t>Procedimientos y formatos para prestamos de documentación y tratamiento de correspondencia
Procedimiento de entrada y salida de correspondencia formalizado</t>
  </si>
  <si>
    <t>Seguimiento a la implementación de los lineamientos para préstamos de expedientes</t>
  </si>
  <si>
    <t>Informe de Seguimiento</t>
  </si>
  <si>
    <t>Formulación y aprobación del Sistema Integrado de Conservación</t>
  </si>
  <si>
    <t>Sistema Integrado de Conservación Formalizado</t>
  </si>
  <si>
    <t>Constante variación del personal a cargo de la clasificación y distribución de la correspondencia en la entrada.
PQRSD con alto grado de complejidad en interpretación. 
Ajustes normativos internos, que no son informados al Equipo de Gestión Documental</t>
  </si>
  <si>
    <t xml:space="preserve">Vencimiento de términos. 
Reprocesos administrativos. </t>
  </si>
  <si>
    <t>Personal idóneo para la clasificación.
Procedimiento Gestión de Peticiones, Quejas, Sugerencias, Reclamos, Denuncias y Felicitaciones; forma Conceptos para la Categorización y Direccionamiento de Correspondencia</t>
  </si>
  <si>
    <t>Actualización de la forma Conceptos para la Categorización y Direccionamiento de Correspondencia</t>
  </si>
  <si>
    <t>Actualización de la Forma Conceptos para la Categorización y Direccionamiento de Correspondencia</t>
  </si>
  <si>
    <t>Demoras en la atención de los requerimientos de expedientes por parte de las dependencias</t>
  </si>
  <si>
    <t>Alto volumen de solicitudes de expedientes
Personal insuficiente para atender la demanda de expedientes
Términos inexactos para la solicitudes de expedientes</t>
  </si>
  <si>
    <t>Vencimiento de términos.  
Afectación directa al área misional al no proveer los documentos requeridos. 
Posibles acciones jurídicas en contra de la entidad</t>
  </si>
  <si>
    <t>Fortalecer el equipo de gestión documental</t>
  </si>
  <si>
    <t>Contrato de tercerización de la operación gestión documental</t>
  </si>
  <si>
    <t xml:space="preserve">Parametrizar el Aplicativo Aranda  - Mesa de Ayuda, para que los tiempos de atención se ajusten a la solicitud. </t>
  </si>
  <si>
    <t>Subdirección Administrativa y Financiera
Secretaría General</t>
  </si>
  <si>
    <t>Mejoramiento en producción</t>
  </si>
  <si>
    <t>Incumplimiento del plan de gestión
integral de residuos peligrosos.</t>
  </si>
  <si>
    <t xml:space="preserve">Sanciones legales.
Riesgo químico.
Acumulación de residuos.
Generación de vectores.
</t>
  </si>
  <si>
    <t>Realizar seguimiento semestral a la generación de residuos peligrosos al interior de la entidad.</t>
  </si>
  <si>
    <t xml:space="preserve">Informe de seguimiento </t>
  </si>
  <si>
    <t>Incumplimiento de requisitos y trámites legales en la adquisición de bienes y servicios</t>
  </si>
  <si>
    <t>Sanciones legales.
Aplicación de las garantías del contrato.
Procesos disciplinarios.</t>
  </si>
  <si>
    <t>Consulta y seguimiento de los criterios ambientales acogidos por los lineamientos e instructivos impartidos por Colombia Compra Eficiente</t>
  </si>
  <si>
    <t>Formular y formalizar lineamientos internos ambientales para la contratación de bienes y servicios</t>
  </si>
  <si>
    <t>Documento lineamientos publicado</t>
  </si>
  <si>
    <t xml:space="preserve">Desarticulación del Sistema de Gestión Ambiental con la normatividad legal en materia ambiental vigente. </t>
  </si>
  <si>
    <t>Sanciones legales.
Procesos disciplinarios.</t>
  </si>
  <si>
    <t>Matriz de requisitos legales ambientales de la ANT.</t>
  </si>
  <si>
    <t>Actualización de la matriz de requisitos legales ambientales, si aplica</t>
  </si>
  <si>
    <t>Desconocimiento de los documentos asociados al Sistema de Gestión Ambiental</t>
  </si>
  <si>
    <t xml:space="preserve">Sanciones legales.
Procesos disciplinarios.
</t>
  </si>
  <si>
    <t>Documentos aprobados por el Comité Institucional de Desarrollo Administrativo</t>
  </si>
  <si>
    <t xml:space="preserve">Formalización de los documentos en el Sistema de Calidad </t>
  </si>
  <si>
    <t>Documentos Publicados</t>
  </si>
  <si>
    <t>Manual de Supervisión</t>
  </si>
  <si>
    <t>No adelantar la liquidación  en términos de ley de los contratos que lo requieran</t>
  </si>
  <si>
    <t>Manual de Contratación
Procedimiento de liquidación Bilateral de Convenios y Contratos</t>
  </si>
  <si>
    <t>Formalizar el procedimiento de liquidación Unilateral de Convenios y Contratos</t>
  </si>
  <si>
    <t xml:space="preserve">
Memorando a los Supervisores informando sobre liquidaciones pendientes </t>
  </si>
  <si>
    <t xml:space="preserve">
Memorando </t>
  </si>
  <si>
    <t>Control y seguimiento a procesos disciplinarios, mediante matriz de procesos activos</t>
  </si>
  <si>
    <t>Ineficiente gestión disciplinaria
Que la queja no se valorada y analizada para tomar una decisión de apertura formal de Investigación.
Falta de instrumento para control de términos
Insuficiencia de personal para desarrollar la función disciplinaria</t>
  </si>
  <si>
    <t>Vencimiento de términos
Pérdida de credibilidad y confianza
Sanción disciplinaria al operador disciplinario</t>
  </si>
  <si>
    <t>Registro de gastos y pagos sin cumplimiento de requisitos legales</t>
  </si>
  <si>
    <t>Omisión en verificación de los documentos necesarios para los registros
Deficiencias en la planeación de la ejecución frente a los tiempos requeridos para el trámite  financiero por parte de las áreas ejecutoras.
Falta de verificación por parte de los supervisores y/o área técnica que solicita el trámite</t>
  </si>
  <si>
    <t>Verificación de cumplimiento de requisitos para el pago con la lista de chequeo
Procedimientos y formatos asociados a la gestión de pagos</t>
  </si>
  <si>
    <t>Auditorias trimestrales a una muestra de los pagos realizados en el periodo</t>
  </si>
  <si>
    <t>Auditorias realizadas</t>
  </si>
  <si>
    <t>Cálculo de las deducciones tributarias de manera incorrecta en las obligaciones</t>
  </si>
  <si>
    <t>Implementación Aplicativo Klic para el control y seguimiento de las cuentas presentadas por los contratistas</t>
  </si>
  <si>
    <t>Resumen de retención en la fuente</t>
  </si>
  <si>
    <t>Resumen Mensual</t>
  </si>
  <si>
    <t>Procedimiento para preparación y presentación de estados financieros</t>
  </si>
  <si>
    <t>Análisis, verificación y conciliación de la información que reportan las dependencias, que impacta la razonabilidad de los Estados Contables.</t>
  </si>
  <si>
    <t xml:space="preserve">Actas de conciliación </t>
  </si>
  <si>
    <t>Imprecisiones en la información oficial de la cartera a cargo de la ANT</t>
  </si>
  <si>
    <t xml:space="preserve">Imprecisión en los valores reportados. 
Manejo manual de la información 
Insuficiencia en la información para la identificación del ingreso y/o el tercero 
Insuficiencia en la información reportada por las entidades bancarias
</t>
  </si>
  <si>
    <t>Inexactitud en el registro y control de los ingresos
Posible afectación de la razonabilidad de los estados financieros
Afectación de los estados de cuenta por arrendatario</t>
  </si>
  <si>
    <t>Procedimiento registro de ingresos
Matriz de seguimiento y control de cartera</t>
  </si>
  <si>
    <t xml:space="preserve">Actualizar los lineamientos relacionados con la gestión de cartera. </t>
  </si>
  <si>
    <t>Manual de Políticas contables</t>
  </si>
  <si>
    <t xml:space="preserve">Conciliaciones entre el equipo de Cartera y Tesorería </t>
  </si>
  <si>
    <t>Conciliaciones mensuales</t>
  </si>
  <si>
    <t>Conciliaciones entre el equipo de Cartera y Contabilidad</t>
  </si>
  <si>
    <t>Sanciones por parte de la Dirección de Impuestos y Aduanas Nacionales</t>
  </si>
  <si>
    <t>Formulación e implementación de la Estrategia de intervención para la atención de peticiones, quejas, reclamos, sugerencias y denuncias –PQRSD-  en la Agencia Nacional de Tierras</t>
  </si>
  <si>
    <t>Una estrategia formulada y 3 informes de implementación</t>
  </si>
  <si>
    <t>Imlementaciòn del Piloto de Calidad en las respuestas.</t>
  </si>
  <si>
    <t>R56</t>
  </si>
  <si>
    <t xml:space="preserve">
Cronogramas establecidos.
</t>
  </si>
  <si>
    <t>Reuniones con el grupo de trabajo para revisión cumplimiento del proceso, seguimiento a los tiempos de ejecución en cada etapa de todas las solicitudes y generar alertas.</t>
  </si>
  <si>
    <t xml:space="preserve">
Afectación en el desarrollo de las actividades misionales y de apoyo.
Afectación directa a los beneficiarios de la entidad en la prestación del servicio.
Investigaciones por parte de órganos de control.
Incumplimiento de los ejes estratégicos de la entidad.
Entrega de información no confiable a los grupos de interés.
Afectación a otras entidades en su gestión por información faltante.
Incumplimiento contractual y/o sanciones.</t>
  </si>
  <si>
    <t xml:space="preserve">Quejas de  los beneficiarios de los programas de la entidad por incumplimiento de ley de protección de datos personales
Pérdida de confianza institucional en sus capacidad para garantizar la seguridad de la información.
Sanciones, llamados de atención y requerimientos de planes de mejoramiento en materia de seguridad de la infomación de entes de control (procuraduría, delegatura de protección de datos personales)
</t>
  </si>
  <si>
    <t>Solicitar al Socio Estratégico la presentación del Plan de trabajo integral para la operación del proyecto que incluya :
1. Plan de compras que cumpla con los lineamientos remitidos por la ANT con relación al equipamiento de oficinas
2. El Plan de capacitaciones debe cumplir con el Instructivo de capacitaciones de la ANT</t>
  </si>
  <si>
    <t xml:space="preserve">
Establecimiento de criterios explicitos para hacer la verificación y aprobación de la Pertinencia de la información documentada que realiza la Oficina de Planeación, como parte del ciclo de elaboración, revisión y aprobación de los documentos del Sistema de Gestión de la entidad.
Actualizar el procedimiento INTI -P-001 CONTROL DE LA INFORMACIÓN DOCUMENTADA, incluyendo los criterios explicitos para hacer la verificación y aprobación de la Pertinencia de la información documentada.
</t>
  </si>
  <si>
    <t>Informes trimestrales de Secretarìa general con el estado de la Gestiòn de las PQRSD, publicados en pàgina Web.</t>
  </si>
  <si>
    <t>Dirección de Gestión del Ordenamiento Social de la Propiedad 
Subdirección de Planeación Operativa</t>
  </si>
  <si>
    <t>Dirección de Gestión del Ordenamiento Social de la Propiedad 
Dirección  de Gestión Jurídica de Tierras</t>
  </si>
  <si>
    <t>Subdirección del Sistemas de Información de Tierras</t>
  </si>
  <si>
    <t>Dirección de Gestión del Ordenamiento Social de la Propiedad 
Subdirección de Planeación Operativa
 Subdirección del Sistemas de Información de Tierras</t>
  </si>
  <si>
    <t>implementar el LINEAMIENTO No. 2 Seguridad Relacionados Con Recursos Humanos  Regla No.2 Proceso disciplinario, del LINEAMIENTOS DE SEGURIDAD DE LA INFORMACIÓN, TRATAMIENTO Y PROTECCIÓN DE DATOS PERSONALES.
Acuerdo de confidencialidad de información.
Creación de listas de SharePoint
Control de acceso por aplicativo, directorio activo, perimetral y físico. 
Implementar el LINEAMIENTO No. 1 Seguridad Física y del entorno Regla No.3 Protección de equipos de cómputo, del LINEAMIENTOS DE SEGURIDAD DE LA INFORMACIÓN, TRATAMIENTO Y PROTECCIÓN DE DATOS PERSONALES.</t>
  </si>
  <si>
    <t xml:space="preserve">
Trasladar al área competente para dar inicio al  proceso legal, financiero, disciplinario, o al que haya lugar, teniendo en cuenta que el usuario deberá indemnizar todos los perjuicios que sean causados por la divulgación, uso indebido o no autorizado, o aprovechamiento a favor propio o de terceros, entre otros.</t>
  </si>
  <si>
    <t>Errores en el procesamiento de la información en la infraestructura tecnológica.
Falta de control en el ingreso de datos a la plataforma tecnológica.
Alimentación errónea de los sistemas de información por parte de los usuarios responsables.
Falta de sistemas de información para los procesos misionales.
Errores en la exportación de información de los sistemas como resultado de una solicitud interna o externa.
Cambios de la configuración de la infraestructura tecnológica.
Degradación del rendimiento de las aplicaciones o la red.
Ausencia de canales para el intercambio de información.</t>
  </si>
  <si>
    <t>Generar copias de respaldo y respaldo de información
Control de seguridad perimetral a los aplicativos de la agencia
Capacitar a las áreas funcionales encargadas del uso de los sistemas de información.
Plataformas de captura de datos secundaria SharePoint que mitigan problemas de gobierno.</t>
  </si>
  <si>
    <t>Proceso de Control de cambios sobre la plataforma tecnológica de la entidad.</t>
  </si>
  <si>
    <t>Validar y corregir los datos de los sistemas de información con los sistemas físicos y fuentes externas.</t>
  </si>
  <si>
    <t>Estructurar propuesta para la medición y seguimiento de los Acuerdos de Niveles de Servicio en temas TIC,  sometida  en el  comité institucional de gestión y desempeño.</t>
  </si>
  <si>
    <t>Propuesta sometida en el Acta de Comité Institucional de Gestión y Desempeño</t>
  </si>
  <si>
    <t xml:space="preserve">Crear el procedimiento de intercambio de información </t>
  </si>
  <si>
    <t xml:space="preserve">
Falta de claridad de la necesidad por parte del proceso solicitante que genera desviaciones o modificaciones del producto final.
Falta de divulgación de los sistemas de información.
Falta de documentación de los sistemas de información ( Manuales de usuario).
Resistencia al cambio (Cultural).
Sistemas de información complejos y de difícil uso.
Procedimientos no definidos por parte de las áreas de la entidad.
Falta de prestación del  soporte tecnológico de la herramienta.
Falta de gobierno en la construcción de sistemas de información</t>
  </si>
  <si>
    <t>Levantamiento del flujo de procesos por parte del área de requerimientos de la ANT.
Soportar los sistemas heredados del incoder SIT y SIDRA- baldíos PN y, Restitucion,EDP, que actualmente se encuentran en operación.
Realizar capacitaciones tras la entrega de un producto o servicio.
Elaborar y ejecutar el plan de pruebas en el proceso de construcción del software.
Soportar los servicios  de TIC mediante la mesa de servicios.</t>
  </si>
  <si>
    <t xml:space="preserve">Crear matriz de seguimiento y medición de uso y apropiación. </t>
  </si>
  <si>
    <t>Documento Estrategia de Uso y apropiación
Listas de asistencia a sesiones de capacitación y sensibilización en uso de sistemas de información</t>
  </si>
  <si>
    <t>Determinar  calendario de sistemas de información o módulos próximos a salir para aplicación de la estrategia de uso apropiación.</t>
  </si>
  <si>
    <t>Política de gestión de información actualizada</t>
  </si>
  <si>
    <t>Gestión  de la información</t>
  </si>
  <si>
    <t>Perdida de capacidad operativa para cumplir las obligaciones misionales
Aumento de quejas por parte del ciudadano
Perdida de confianza del ciudad en la disponilidad de servicios institucionales
Requerimientos de planes de mejoramiento por entes de control
Incumplimiento de metas de e indicadores de prestación de servicios TIC</t>
  </si>
  <si>
    <t>Diseño, construcción, implementación y pruebas de un plan de recuperación ante desastres para componentes críticos de TIC y servicios esenciales de la ENTIDAD.</t>
  </si>
  <si>
    <t>Planificación de infraestructura TIC resiliente con capacidad para responder a interrupciones de orden Mayor</t>
  </si>
  <si>
    <t>Falta de esquemas unificados de gestión de cuentas de usuario, autorización de acceso a sistemas de información
Ausencia de mecanismos de control de auditoria sobre la creación de cuentas de usuarios en todos los sistemas de información.
Ausencia de prácticas de auditoria sobre roles y privilegios asignados a las cuentas de usuario en los sistemas de información
Uso de diversos métodos de autenticación no unificados por parte de sistemas de información</t>
  </si>
  <si>
    <t>Adopción de criterios documentados unificados y controlados para la asignación de privilegios de acceso en cuentas de usuario</t>
  </si>
  <si>
    <t xml:space="preserve">Atención y corrección de incidencias sobre los sistemas de información.
Desconexión o apagado preventivo de equipos, aislamiento de sistemas informáticos en caso de ataque cibernético.
Solicitud de apoyo de equipos de respuesta ante incidentes de informáticos como policía, CSIRT Gobierno y ColCERT.
Suspensión provisional de accesos a internet o aislamiento de segmentos de red con incidentes informáticos
</t>
  </si>
  <si>
    <t>Potencial perdida de confidencialidad o integridad de la información gestionada por los sistemas de información con fallas
Hallazgos de entes de control sobre el proceso de desarrollo de software
Perdida de confianza institucional en la calidad del software desarrollado
Incidentes informáticos</t>
  </si>
  <si>
    <t>Unificación de los mecanismos de control de versiones del software en desarrollo.
Adopción de herramientas de auditoria al código fuente de aplicaciones (Hp Fortify, otras)
Mejorar las metodologías actuales de desarrollo de software con etapas de seguridad de la información.
Mejoramiento de los esquemas de protección de código fuente.
Aplicación de pruebas de seguridad durante todo el ciclo de desarrollo de software.</t>
  </si>
  <si>
    <t>Evaluación y ejecución de cambios y correcciones sobre el software que presente fallas.
Aplicación de controles compensatorios sobre los riesgos identificados en el código fuente: ajuste de permisos de acceso, segmentación de redes para limitar acceso a usuarios no autorizados, elaboración de instrucciones detalladas de uso sobre el software para prevenir el abuso de las funciones identificadas con vulnerabilidades</t>
  </si>
  <si>
    <t>Impertinencia local de la metodología determinada para evaluar el impacto del OSPR</t>
  </si>
  <si>
    <t>Particularidades geográficas, sociales, culturales, políticas y de infraestructura del territorio a evaluar.
Desconocimiento de las particularidades del territorio a evaluar.
Recursos insuficientes para las evaluaciones.</t>
  </si>
  <si>
    <t>Nuevos diagnósticos, 
Actas de reuniones,
Comunicaciones entre enlaces,
Reportes a la Oficina de Planeación</t>
  </si>
  <si>
    <t>Porcentaje de Implementación del Plan</t>
  </si>
  <si>
    <t>Nueva verificación de la posible inconsistencia,
Corrección de los datos y cálculos,
Notificación a los interesados de la inconsistencia y corrección
Notificación a los interesados del trámite a seguir.</t>
  </si>
  <si>
    <t>Ineficiente gestión disciplinaria
Dificultades en la consecución de las pruebas que permitan tomar una decisión de fondo.
Falta de instrumento para control de términos.
Insuficiencia de personal para desarrollar la función disciplinaria</t>
  </si>
  <si>
    <t xml:space="preserve">Vencimiento de términos
Pérdida de credibilidad y confianza
Sanción disciplinaria al operador disciplinario
</t>
  </si>
  <si>
    <t>Deficiencia en los sistemas de información que no permite trazabilidad.
 Falta de unificación de criterios al interior de la dependencia.</t>
  </si>
  <si>
    <t>Se conforma un grupo de colaboradores encargado de las viabilidades, el cual constantemente actualizan y socializan las últimas directrices de la Oficina Jurídica al respecto.</t>
  </si>
  <si>
    <t>Acción correctiva.
Plan de mejoramiento.</t>
  </si>
  <si>
    <t>Correos enviados a las áreas técnicas a cargo de las liquidaciones.
Actas de reunión.
Acción correctiva.
Plan de mejoramiento.</t>
  </si>
  <si>
    <t>Inventarios vigentes.
Actas de reunión.
Acción correctiva.
Plan de mejoramiento.</t>
  </si>
  <si>
    <t xml:space="preserve">Inventario Unificado de Expedientes
Procedimiento de préstamo de expedientes
Aplicativo Aranda para la recepción y atención de solicitudes de expedientes. </t>
  </si>
  <si>
    <t>Actualizar el procedimiento de préstamo de expedientes, para hacer mas precisos los términos de las solicitudes y los tiempos para la atención de las mismas</t>
  </si>
  <si>
    <t xml:space="preserve">
Desconocimiento de la normatividad ambiental a nivel nacional.
Desconocimiento del PGIRESPEL de la entidad.
Recursos físicos, humanos o financieros insuficientes para realizar la disposición adecuada  de los residuos.</t>
  </si>
  <si>
    <t>Planilla de entradas al cuarto de RESPEL
Actas de disposición final</t>
  </si>
  <si>
    <t xml:space="preserve">
No especificación de obligaciones en la minuta del contrato.
Desconocimiento de la normatividad ambiental aplicable.</t>
  </si>
  <si>
    <t xml:space="preserve">
Desconocimiento de la normatividad ambiental.
Recursos físicos, humanos o financieros insuficientes
</t>
  </si>
  <si>
    <t>Matriz de requisitos legales ambientales actualizada, si aplica</t>
  </si>
  <si>
    <t xml:space="preserve">Desconocimiento de la normatividad ambiental.
Recursos físicos, humanos o financieros insuficientes.
Falta de definición de rutas de acceso
</t>
  </si>
  <si>
    <t>Detective</t>
  </si>
  <si>
    <t xml:space="preserve">Se solicita la corrección inmediata a la dependencia responsable de la información.
La dependencia responsable debe corregir el informe de inmediato y remitirlo con copias digitales de soportes.
La dependencia responsable debe hacer reunión y determinar la causa de las imprecisiones en el informe, formular las acciones correctivas que eliminen las causas y hacer seguimiento a su cumplimiento..
</t>
  </si>
  <si>
    <t>Productos y/o servicios no acordes con los requisitos de los grupos de interés.
Reprocesos.
Quejas o reclamos.</t>
  </si>
  <si>
    <t>Implementar correcciones basadas en reprocesos, anulaciones y disposición final del producto con el incumplimiento, establecido con base en el marco legal de la Ant.
Registrar los eventos  en el formato SEYM-F-003 REGISTRO DE SALIDAS NO CONFORMES y aplicar los mencionados tratamientos conforme lo establece el procedimiento SEYM-P-003 CONTROL DE SALIDAS NO CONFORMES.</t>
  </si>
  <si>
    <t>Registros por cada producto al año en el formatoSEYM-F-003 REGISTRO DE SALIDAS NO CONFORMES.</t>
  </si>
  <si>
    <t>Formulación de plan de choque entre las Direcciones con rezagos en sus metas, con énfasis en el tratamiento de las causas de los incumplimientos.</t>
  </si>
  <si>
    <t>Alerta en el Comité Institucional de Gestión y Desempeño de los impactos que pueden generar los cambios en las estrategias de adquisición e implementación de soluciones técnológicas.
Reformulación de la estrategia TI de la entidad.</t>
  </si>
  <si>
    <t>Actas del  Comité Institucional de Gestión y Desempeño.
Actualización del PETIC</t>
  </si>
  <si>
    <t>Riesgo de tecnología (2016 y2017)</t>
  </si>
  <si>
    <t>Riesgo de corrupción</t>
  </si>
  <si>
    <t>Riesgo
 estratégico</t>
  </si>
  <si>
    <t>Riesgo 
operativo</t>
  </si>
  <si>
    <t>Riesgo
 financiero</t>
  </si>
  <si>
    <t>Riesgo 
de imagen</t>
  </si>
  <si>
    <t>menos 12</t>
  </si>
  <si>
    <t>mas 2</t>
  </si>
  <si>
    <t>mas 8</t>
  </si>
  <si>
    <t>Acciones preventivas Octubre 2018</t>
  </si>
  <si>
    <t>SI</t>
  </si>
  <si>
    <t xml:space="preserve">Desconocimiento de los resultados de los análisis y discusiones realizadas pr la Dirección general y el Consejo Directivo de la ANT, que dieron origen al Mapa de Procesos y a las Caracterizaciones de Procesos de la entidad.
Revisiones y aprobaciones de Caracterizaciones de Procesos que no consideren como criterio la "pertinencia" de los documentos frente al diseño sistemico de la entidad.
Que no este deficido el criterio "pertinencia" para la revisión y aprobación de documentos.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</si>
</sst>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43" formatCode="_-* #,##0.00_-;\-* #,##0.00_-;_-* &quot;-&quot;??_-;_-@_-"/>
    <numFmt numFmtId="164" formatCode="[$-C0A]d\-mmm\-yy;@"/>
    <numFmt numFmtId="165" formatCode="0.0"/>
  </numFmts>
  <fonts count="16" x14ac:knownFonts="1">
    <font>
      <sz val="11"/>
      <color theme="1"/>
      <name val="Calibri"/>
      <family val="2"/>
      <scheme val="minor"/>
    </font>
    <font>
      <sz val="11"/>
      <color theme="1"/>
      <name val="Calibri"/>
      <family val="2"/>
      <scheme val="minor"/>
    </font>
    <font>
      <b/>
      <sz val="14"/>
      <color rgb="FF0070C0"/>
      <name val="Calibri"/>
      <family val="2"/>
      <scheme val="minor"/>
    </font>
    <font>
      <sz val="11"/>
      <color rgb="FF00B050"/>
      <name val="Calibri"/>
      <family val="2"/>
      <scheme val="minor"/>
    </font>
    <font>
      <sz val="11"/>
      <name val="Calibri"/>
      <family val="2"/>
      <scheme val="minor"/>
    </font>
    <font>
      <sz val="14"/>
      <name val="Arial Narrow"/>
      <family val="2"/>
    </font>
    <font>
      <b/>
      <sz val="14"/>
      <name val="Arial Narrow"/>
      <family val="2"/>
    </font>
    <font>
      <sz val="11"/>
      <color rgb="FFFF0000"/>
      <name val="Calibri"/>
      <family val="2"/>
      <scheme val="minor"/>
    </font>
    <font>
      <b/>
      <sz val="14"/>
      <color rgb="FF00B050"/>
      <name val="Calibri"/>
      <family val="2"/>
      <scheme val="minor"/>
    </font>
    <font>
      <sz val="14"/>
      <color theme="1"/>
      <name val="Calibri"/>
      <family val="2"/>
      <scheme val="minor"/>
    </font>
    <font>
      <sz val="24"/>
      <color theme="1"/>
      <name val="Calibri"/>
      <family val="2"/>
      <scheme val="minor"/>
    </font>
    <font>
      <sz val="24"/>
      <name val="Calibri"/>
      <family val="2"/>
      <scheme val="minor"/>
    </font>
    <font>
      <sz val="11"/>
      <color rgb="FF0070C0"/>
      <name val="Calibri"/>
      <family val="2"/>
      <scheme val="minor"/>
    </font>
    <font>
      <b/>
      <sz val="14"/>
      <color rgb="FF002060"/>
      <name val="Arial Narrow"/>
      <family val="2"/>
    </font>
    <font>
      <b/>
      <sz val="18"/>
      <color rgb="FF002060"/>
      <name val="Arial Narrow"/>
      <family val="2"/>
    </font>
    <font>
      <sz val="18"/>
      <name val="Arial Narrow"/>
      <family val="2"/>
    </font>
  </fonts>
  <fills count="19">
    <fill>
      <patternFill patternType="none"/>
    </fill>
    <fill>
      <patternFill patternType="gray125"/>
    </fill>
    <fill>
      <patternFill patternType="solid">
        <fgColor theme="9" tint="0.79998168889431442"/>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rgb="FFFFFF99"/>
        <bgColor indexed="64"/>
      </patternFill>
    </fill>
    <fill>
      <patternFill patternType="solid">
        <fgColor rgb="FF996633"/>
        <bgColor indexed="64"/>
      </patternFill>
    </fill>
    <fill>
      <patternFill patternType="solid">
        <fgColor rgb="FFFF5050"/>
        <bgColor indexed="64"/>
      </patternFill>
    </fill>
    <fill>
      <patternFill patternType="solid">
        <fgColor theme="0"/>
        <bgColor indexed="64"/>
      </patternFill>
    </fill>
    <fill>
      <patternFill patternType="solid">
        <fgColor theme="8" tint="-0.249977111117893"/>
        <bgColor indexed="64"/>
      </patternFill>
    </fill>
    <fill>
      <patternFill patternType="solid">
        <fgColor rgb="FFD29B00"/>
        <bgColor indexed="64"/>
      </patternFill>
    </fill>
    <fill>
      <patternFill patternType="solid">
        <fgColor rgb="FFCBCA96"/>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theme="2"/>
        <bgColor indexed="64"/>
      </patternFill>
    </fill>
    <fill>
      <patternFill patternType="solid">
        <fgColor rgb="FF00B0F0"/>
        <bgColor indexed="64"/>
      </patternFill>
    </fill>
    <fill>
      <patternFill patternType="solid">
        <fgColor theme="4" tint="0.399975585192419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s>
  <cellStyleXfs count="10">
    <xf numFmtId="0" fontId="0"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cellStyleXfs>
  <cellXfs count="280">
    <xf numFmtId="0" fontId="0" fillId="0" borderId="0" xfId="0"/>
    <xf numFmtId="0" fontId="0" fillId="0" borderId="0" xfId="0" applyAlignment="1">
      <alignment horizontal="center" vertical="center" wrapText="1"/>
    </xf>
    <xf numFmtId="0" fontId="0" fillId="0" borderId="0" xfId="0" applyAlignment="1">
      <alignment horizontal="center"/>
    </xf>
    <xf numFmtId="0" fontId="0" fillId="0" borderId="1" xfId="0" applyBorder="1" applyAlignment="1">
      <alignment horizontal="center" vertical="center" wrapText="1"/>
    </xf>
    <xf numFmtId="0" fontId="0" fillId="0" borderId="1" xfId="0" applyBorder="1" applyAlignment="1">
      <alignment horizontal="center" wrapText="1"/>
    </xf>
    <xf numFmtId="0" fontId="0" fillId="12" borderId="1" xfId="0" applyFill="1" applyBorder="1" applyAlignment="1">
      <alignment horizontal="center" wrapText="1"/>
    </xf>
    <xf numFmtId="0" fontId="0" fillId="10" borderId="1" xfId="0" applyFill="1" applyBorder="1" applyAlignment="1">
      <alignment horizontal="center" wrapText="1"/>
    </xf>
    <xf numFmtId="0" fontId="0" fillId="5" borderId="1" xfId="0" applyFill="1" applyBorder="1" applyAlignment="1">
      <alignment horizontal="center" wrapText="1"/>
    </xf>
    <xf numFmtId="0" fontId="0" fillId="11" borderId="1" xfId="0" applyFill="1" applyBorder="1" applyAlignment="1">
      <alignment horizontal="center" wrapText="1"/>
    </xf>
    <xf numFmtId="0" fontId="0" fillId="0" borderId="1" xfId="0" applyBorder="1" applyAlignment="1">
      <alignment horizontal="center" vertical="center"/>
    </xf>
    <xf numFmtId="0" fontId="0" fillId="0" borderId="8" xfId="0" applyBorder="1" applyAlignment="1">
      <alignment horizontal="center" vertical="center"/>
    </xf>
    <xf numFmtId="0" fontId="0" fillId="12" borderId="1" xfId="0" applyFill="1" applyBorder="1" applyAlignment="1">
      <alignment horizontal="center" vertical="center" wrapText="1"/>
    </xf>
    <xf numFmtId="0" fontId="0" fillId="14" borderId="1" xfId="0" applyFill="1" applyBorder="1" applyAlignment="1">
      <alignment horizontal="center" vertical="center" wrapText="1"/>
    </xf>
    <xf numFmtId="0" fontId="0" fillId="5" borderId="1" xfId="0" applyFill="1" applyBorder="1" applyAlignment="1">
      <alignment horizontal="center" vertical="center" wrapText="1"/>
    </xf>
    <xf numFmtId="0" fontId="0" fillId="13" borderId="1" xfId="0" applyFill="1" applyBorder="1" applyAlignment="1">
      <alignment horizontal="center" vertical="center" wrapText="1"/>
    </xf>
    <xf numFmtId="0" fontId="0" fillId="0" borderId="0" xfId="0" applyAlignment="1">
      <alignment horizontal="center" vertical="center"/>
    </xf>
    <xf numFmtId="0" fontId="0" fillId="0" borderId="0" xfId="0"/>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Border="1"/>
    <xf numFmtId="0" fontId="6" fillId="0" borderId="0" xfId="0" applyFont="1" applyAlignment="1" applyProtection="1">
      <alignment vertical="center" wrapText="1"/>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center"/>
      <protection locked="0"/>
    </xf>
    <xf numFmtId="0" fontId="5" fillId="0" borderId="0" xfId="0" applyFont="1" applyProtection="1">
      <protection locked="0"/>
    </xf>
    <xf numFmtId="0" fontId="5" fillId="0" borderId="0" xfId="0" applyFont="1" applyProtection="1"/>
    <xf numFmtId="0" fontId="6" fillId="0" borderId="0" xfId="0" applyFont="1" applyAlignment="1" applyProtection="1">
      <alignment vertical="center" wrapText="1"/>
    </xf>
    <xf numFmtId="0" fontId="5" fillId="8" borderId="0" xfId="0" applyFont="1" applyFill="1" applyBorder="1" applyAlignment="1" applyProtection="1">
      <alignment horizontal="center" vertical="center" wrapText="1"/>
      <protection locked="0"/>
    </xf>
    <xf numFmtId="0" fontId="5" fillId="8" borderId="0" xfId="0" applyFont="1" applyFill="1" applyBorder="1" applyAlignment="1" applyProtection="1">
      <alignment horizontal="center" vertical="center"/>
      <protection locked="0"/>
    </xf>
    <xf numFmtId="0" fontId="5" fillId="8" borderId="0" xfId="0" applyFont="1" applyFill="1" applyBorder="1" applyAlignment="1" applyProtection="1">
      <alignment horizontal="center" vertical="center" wrapText="1"/>
    </xf>
    <xf numFmtId="9" fontId="5" fillId="8" borderId="0" xfId="0" applyNumberFormat="1" applyFont="1" applyFill="1" applyBorder="1" applyAlignment="1" applyProtection="1">
      <alignment horizontal="center" vertical="center"/>
      <protection locked="0"/>
    </xf>
    <xf numFmtId="0" fontId="5" fillId="8" borderId="0" xfId="0" applyFont="1" applyFill="1" applyProtection="1">
      <protection locked="0"/>
    </xf>
    <xf numFmtId="0" fontId="5" fillId="0" borderId="0" xfId="0" applyFont="1" applyFill="1" applyBorder="1" applyAlignment="1" applyProtection="1">
      <alignment horizontal="center" vertical="center"/>
      <protection locked="0"/>
    </xf>
    <xf numFmtId="0" fontId="5" fillId="0" borderId="0" xfId="0" applyFont="1" applyFill="1" applyBorder="1" applyAlignment="1">
      <alignment horizontal="center" vertical="center"/>
    </xf>
    <xf numFmtId="0" fontId="5" fillId="12" borderId="1" xfId="0" applyFont="1" applyFill="1" applyBorder="1" applyAlignment="1" applyProtection="1">
      <alignment horizontal="center" vertical="center" wrapText="1"/>
    </xf>
    <xf numFmtId="0" fontId="5" fillId="14" borderId="1" xfId="0" applyFont="1" applyFill="1" applyBorder="1" applyAlignment="1" applyProtection="1">
      <alignment horizontal="center" vertical="center" wrapText="1"/>
    </xf>
    <xf numFmtId="0" fontId="5" fillId="15" borderId="1" xfId="0" applyFont="1" applyFill="1" applyBorder="1" applyAlignment="1" applyProtection="1">
      <alignment horizontal="center" vertical="center" wrapText="1"/>
    </xf>
    <xf numFmtId="0" fontId="5" fillId="13" borderId="1" xfId="0" applyFont="1" applyFill="1" applyBorder="1" applyAlignment="1" applyProtection="1">
      <alignment horizontal="center" vertical="center" wrapText="1"/>
    </xf>
    <xf numFmtId="9" fontId="5" fillId="17" borderId="1" xfId="0" applyNumberFormat="1" applyFont="1" applyFill="1" applyBorder="1" applyAlignment="1" applyProtection="1">
      <alignment horizontal="center" vertical="center" wrapText="1"/>
    </xf>
    <xf numFmtId="0" fontId="5" fillId="16" borderId="1" xfId="0" applyFont="1" applyFill="1" applyBorder="1" applyAlignment="1" applyProtection="1">
      <alignment horizontal="center" vertical="center"/>
    </xf>
    <xf numFmtId="0" fontId="3" fillId="0" borderId="1" xfId="0" applyFont="1" applyBorder="1" applyAlignment="1">
      <alignment horizontal="center" vertical="center"/>
    </xf>
    <xf numFmtId="0" fontId="3" fillId="0" borderId="0" xfId="0" applyFont="1"/>
    <xf numFmtId="0" fontId="3" fillId="8" borderId="1" xfId="0" applyFont="1" applyFill="1" applyBorder="1" applyAlignment="1">
      <alignment horizontal="center" vertical="center"/>
    </xf>
    <xf numFmtId="0" fontId="3" fillId="8" borderId="0" xfId="0" applyFont="1" applyFill="1"/>
    <xf numFmtId="0" fontId="0" fillId="0" borderId="0" xfId="0" applyAlignment="1">
      <alignment horizontal="center" vertical="center" wrapText="1"/>
    </xf>
    <xf numFmtId="0" fontId="0" fillId="0" borderId="1" xfId="0" applyBorder="1" applyAlignment="1">
      <alignment horizontal="center"/>
    </xf>
    <xf numFmtId="0" fontId="9" fillId="0" borderId="0" xfId="0" applyFont="1" applyAlignment="1">
      <alignment horizontal="center" vertical="center" wrapText="1"/>
    </xf>
    <xf numFmtId="0" fontId="9" fillId="0" borderId="0" xfId="0" applyFont="1"/>
    <xf numFmtId="0" fontId="9" fillId="0" borderId="0" xfId="0" applyFont="1" applyAlignment="1">
      <alignment horizontal="center" vertical="center"/>
    </xf>
    <xf numFmtId="0" fontId="9" fillId="0" borderId="8" xfId="0" applyFont="1" applyBorder="1" applyAlignment="1">
      <alignment horizontal="center" vertical="center"/>
    </xf>
    <xf numFmtId="0" fontId="9" fillId="0" borderId="1" xfId="0" applyFont="1" applyBorder="1" applyAlignment="1">
      <alignment horizontal="center" vertical="center"/>
    </xf>
    <xf numFmtId="10" fontId="9" fillId="0" borderId="1" xfId="0" applyNumberFormat="1" applyFont="1" applyBorder="1" applyAlignment="1">
      <alignment horizontal="center" vertical="center"/>
    </xf>
    <xf numFmtId="9" fontId="9" fillId="0" borderId="1" xfId="0" applyNumberFormat="1" applyFont="1" applyBorder="1" applyAlignment="1">
      <alignment horizontal="center" vertical="center"/>
    </xf>
    <xf numFmtId="0" fontId="10" fillId="0" borderId="0" xfId="0" applyFont="1" applyAlignment="1">
      <alignment horizontal="center" vertical="center"/>
    </xf>
    <xf numFmtId="0" fontId="10" fillId="12" borderId="1"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xf>
    <xf numFmtId="0" fontId="10" fillId="0" borderId="1" xfId="0" applyFont="1" applyBorder="1" applyAlignment="1">
      <alignment horizontal="center"/>
    </xf>
    <xf numFmtId="0" fontId="4" fillId="0" borderId="1" xfId="0" applyFont="1" applyBorder="1" applyAlignment="1">
      <alignment horizontal="center"/>
    </xf>
    <xf numFmtId="0" fontId="0" fillId="0" borderId="0" xfId="0" applyAlignment="1">
      <alignment horizontal="center"/>
    </xf>
    <xf numFmtId="1" fontId="5" fillId="0" borderId="1" xfId="0" applyNumberFormat="1" applyFont="1" applyFill="1" applyBorder="1" applyAlignment="1" applyProtection="1">
      <alignment horizontal="center" vertical="center" wrapText="1"/>
      <protection locked="0"/>
    </xf>
    <xf numFmtId="0" fontId="5" fillId="8"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9" fontId="5" fillId="0" borderId="1" xfId="0" applyNumberFormat="1" applyFont="1" applyFill="1" applyBorder="1" applyAlignment="1" applyProtection="1">
      <alignment horizontal="center" vertical="center"/>
      <protection locked="0"/>
    </xf>
    <xf numFmtId="1" fontId="5" fillId="0" borderId="1" xfId="0" applyNumberFormat="1" applyFont="1" applyFill="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0" borderId="1" xfId="0" applyFont="1" applyBorder="1" applyProtection="1">
      <protection locked="0"/>
    </xf>
    <xf numFmtId="0" fontId="5" fillId="0" borderId="1" xfId="0" applyFont="1" applyBorder="1" applyAlignment="1" applyProtection="1">
      <protection locked="0"/>
    </xf>
    <xf numFmtId="0" fontId="5" fillId="0" borderId="0" xfId="0" applyFont="1" applyFill="1" applyBorder="1" applyAlignment="1" applyProtection="1">
      <alignment vertical="center"/>
      <protection locked="0"/>
    </xf>
    <xf numFmtId="0" fontId="5" fillId="8" borderId="1" xfId="0" applyFont="1" applyFill="1" applyBorder="1" applyAlignment="1" applyProtection="1">
      <alignment horizontal="justify" vertical="center" wrapText="1"/>
      <protection locked="0"/>
    </xf>
    <xf numFmtId="0" fontId="5" fillId="8" borderId="1" xfId="0" applyFont="1" applyFill="1" applyBorder="1" applyAlignment="1" applyProtection="1">
      <alignment horizontal="justify" vertical="center"/>
      <protection locked="0"/>
    </xf>
    <xf numFmtId="0" fontId="5" fillId="0" borderId="1" xfId="0" applyFont="1" applyFill="1" applyBorder="1" applyAlignment="1" applyProtection="1">
      <alignment vertical="center"/>
      <protection locked="0"/>
    </xf>
    <xf numFmtId="0" fontId="5" fillId="8" borderId="1" xfId="0" applyFont="1" applyFill="1" applyBorder="1" applyAlignment="1" applyProtection="1">
      <alignment vertical="center"/>
      <protection locked="0"/>
    </xf>
    <xf numFmtId="0" fontId="5" fillId="8" borderId="0" xfId="0" applyFont="1" applyFill="1" applyBorder="1" applyAlignment="1" applyProtection="1">
      <alignment vertical="center"/>
      <protection locked="0"/>
    </xf>
    <xf numFmtId="0" fontId="5" fillId="16" borderId="1" xfId="0" applyFont="1" applyFill="1" applyBorder="1" applyAlignment="1" applyProtection="1">
      <alignment horizontal="center" vertical="center"/>
      <protection locked="0"/>
    </xf>
    <xf numFmtId="0" fontId="5" fillId="16" borderId="0" xfId="0" applyFont="1" applyFill="1" applyBorder="1" applyAlignment="1" applyProtection="1">
      <alignment horizontal="center" vertical="center"/>
      <protection locked="0"/>
    </xf>
    <xf numFmtId="165" fontId="5" fillId="8" borderId="1" xfId="0" applyNumberFormat="1" applyFont="1" applyFill="1" applyBorder="1" applyAlignment="1" applyProtection="1">
      <alignment horizontal="center" vertical="center" wrapText="1"/>
      <protection locked="0"/>
    </xf>
    <xf numFmtId="0" fontId="5" fillId="0" borderId="0" xfId="0" applyFont="1" applyBorder="1" applyProtection="1">
      <protection locked="0"/>
    </xf>
    <xf numFmtId="2" fontId="5" fillId="8" borderId="1" xfId="0" applyNumberFormat="1" applyFont="1" applyFill="1" applyBorder="1" applyAlignment="1" applyProtection="1">
      <alignment horizontal="center" vertical="center" wrapText="1"/>
      <protection locked="0"/>
    </xf>
    <xf numFmtId="9" fontId="5" fillId="8" borderId="1" xfId="1" applyFont="1" applyFill="1" applyBorder="1" applyAlignment="1" applyProtection="1">
      <alignment horizontal="center" vertical="center" wrapText="1"/>
      <protection locked="0"/>
    </xf>
    <xf numFmtId="43" fontId="5" fillId="2" borderId="1" xfId="2" applyFont="1" applyFill="1" applyBorder="1" applyAlignment="1" applyProtection="1">
      <alignment horizontal="center" vertical="center" wrapText="1"/>
      <protection locked="0"/>
    </xf>
    <xf numFmtId="43" fontId="5" fillId="8" borderId="1" xfId="3" applyFont="1" applyFill="1" applyBorder="1" applyAlignment="1" applyProtection="1">
      <alignment horizontal="center" vertical="center" wrapText="1"/>
      <protection locked="0"/>
    </xf>
    <xf numFmtId="43" fontId="5" fillId="8" borderId="1" xfId="4" applyFont="1" applyFill="1" applyBorder="1" applyAlignment="1" applyProtection="1">
      <alignment horizontal="center" vertical="center" wrapText="1"/>
      <protection locked="0"/>
    </xf>
    <xf numFmtId="43" fontId="5" fillId="8" borderId="1" xfId="7" applyFont="1" applyFill="1" applyBorder="1" applyAlignment="1" applyProtection="1">
      <alignment horizontal="left" vertical="center" wrapText="1"/>
      <protection locked="0"/>
    </xf>
    <xf numFmtId="43" fontId="5" fillId="8" borderId="1" xfId="7" applyFont="1" applyFill="1" applyBorder="1" applyAlignment="1" applyProtection="1">
      <alignment horizontal="center" vertical="center" wrapText="1"/>
      <protection locked="0"/>
    </xf>
    <xf numFmtId="41" fontId="5" fillId="8" borderId="1" xfId="8" applyNumberFormat="1" applyFont="1" applyFill="1" applyBorder="1" applyAlignment="1" applyProtection="1">
      <alignment vertical="center" wrapText="1"/>
      <protection locked="0"/>
    </xf>
    <xf numFmtId="9" fontId="5" fillId="8" borderId="1" xfId="0" applyNumberFormat="1" applyFont="1" applyFill="1" applyBorder="1" applyAlignment="1" applyProtection="1">
      <alignment horizontal="center" vertical="center" wrapText="1"/>
      <protection locked="0"/>
    </xf>
    <xf numFmtId="0" fontId="5" fillId="8" borderId="1" xfId="0" applyNumberFormat="1" applyFont="1" applyFill="1" applyBorder="1" applyAlignment="1" applyProtection="1">
      <alignment horizontal="center" vertical="center"/>
      <protection locked="0"/>
    </xf>
    <xf numFmtId="0" fontId="6" fillId="8" borderId="1" xfId="0" applyFont="1" applyFill="1" applyBorder="1" applyAlignment="1" applyProtection="1">
      <alignment horizontal="center" vertical="center" wrapText="1"/>
    </xf>
    <xf numFmtId="0" fontId="6" fillId="8" borderId="1" xfId="0" applyFont="1" applyFill="1" applyBorder="1" applyAlignment="1" applyProtection="1">
      <alignment horizontal="center" vertical="center" textRotation="90" wrapText="1"/>
    </xf>
    <xf numFmtId="0" fontId="5" fillId="0" borderId="1" xfId="0" applyFont="1" applyBorder="1" applyAlignment="1">
      <alignment horizontal="justify" vertical="center" wrapText="1"/>
    </xf>
    <xf numFmtId="0" fontId="5" fillId="8" borderId="1" xfId="0" applyFont="1" applyFill="1" applyBorder="1" applyAlignment="1" applyProtection="1">
      <alignment wrapText="1"/>
      <protection locked="0"/>
    </xf>
    <xf numFmtId="0" fontId="5" fillId="8" borderId="0" xfId="0" applyFont="1" applyFill="1" applyBorder="1" applyAlignment="1" applyProtection="1">
      <alignment wrapText="1"/>
      <protection locked="0"/>
    </xf>
    <xf numFmtId="0" fontId="5" fillId="2" borderId="1" xfId="0" applyFont="1" applyFill="1" applyBorder="1" applyAlignment="1" applyProtection="1">
      <alignment horizontal="center" vertical="center"/>
      <protection locked="0"/>
    </xf>
    <xf numFmtId="10" fontId="5" fillId="8" borderId="1" xfId="1" applyNumberFormat="1" applyFont="1" applyFill="1" applyBorder="1" applyAlignment="1" applyProtection="1">
      <alignment horizontal="center" vertical="center" wrapText="1"/>
      <protection locked="0"/>
    </xf>
    <xf numFmtId="2" fontId="5" fillId="0" borderId="1" xfId="0" applyNumberFormat="1" applyFont="1" applyFill="1" applyBorder="1" applyAlignment="1" applyProtection="1">
      <alignment horizontal="center" vertical="center" wrapText="1"/>
      <protection locked="0"/>
    </xf>
    <xf numFmtId="9" fontId="5" fillId="0" borderId="1" xfId="1" applyFont="1" applyFill="1" applyBorder="1" applyAlignment="1" applyProtection="1">
      <alignment horizontal="center" vertical="center" wrapText="1"/>
    </xf>
    <xf numFmtId="0" fontId="5" fillId="0" borderId="0" xfId="0" applyFont="1" applyFill="1" applyAlignment="1" applyProtection="1">
      <alignment vertical="center"/>
      <protection locked="0"/>
    </xf>
    <xf numFmtId="9" fontId="5" fillId="0" borderId="1" xfId="0" applyNumberFormat="1" applyFont="1" applyFill="1" applyBorder="1" applyAlignment="1" applyProtection="1">
      <alignment horizontal="center" vertical="center" wrapText="1"/>
      <protection locked="0"/>
    </xf>
    <xf numFmtId="9" fontId="5" fillId="0" borderId="1" xfId="1" applyFont="1" applyFill="1" applyBorder="1" applyAlignment="1" applyProtection="1">
      <alignment horizontal="center" vertical="center" wrapText="1"/>
      <protection locked="0"/>
    </xf>
    <xf numFmtId="0" fontId="3" fillId="0" borderId="1" xfId="0" applyFont="1" applyBorder="1" applyAlignment="1">
      <alignment horizontal="center"/>
    </xf>
    <xf numFmtId="0" fontId="7" fillId="0" borderId="0" xfId="0" applyFont="1" applyAlignment="1">
      <alignment horizontal="center"/>
    </xf>
    <xf numFmtId="0" fontId="0" fillId="0" borderId="1" xfId="0" applyFont="1" applyBorder="1" applyAlignment="1">
      <alignment horizontal="center" vertical="center" wrapText="1"/>
    </xf>
    <xf numFmtId="41" fontId="3" fillId="0" borderId="1" xfId="9" applyFont="1" applyBorder="1" applyAlignment="1">
      <alignment horizontal="center" vertical="center"/>
    </xf>
    <xf numFmtId="10" fontId="3" fillId="0" borderId="1" xfId="0" applyNumberFormat="1" applyFont="1" applyBorder="1" applyAlignment="1">
      <alignment horizontal="center" vertical="center"/>
    </xf>
    <xf numFmtId="9" fontId="3" fillId="0" borderId="1" xfId="0" applyNumberFormat="1" applyFont="1" applyBorder="1" applyAlignment="1">
      <alignment horizontal="center" vertical="center"/>
    </xf>
    <xf numFmtId="9" fontId="3" fillId="0" borderId="1" xfId="9" applyNumberFormat="1" applyFont="1" applyBorder="1" applyAlignment="1">
      <alignment horizontal="center" vertical="center"/>
    </xf>
    <xf numFmtId="0" fontId="8"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0" xfId="0" applyFont="1"/>
    <xf numFmtId="0" fontId="6" fillId="8" borderId="0" xfId="0" applyFont="1" applyFill="1" applyBorder="1" applyAlignment="1" applyProtection="1">
      <alignment horizontal="center" vertical="center"/>
    </xf>
    <xf numFmtId="164" fontId="5" fillId="8" borderId="0" xfId="0" applyNumberFormat="1" applyFont="1" applyFill="1" applyBorder="1" applyAlignment="1" applyProtection="1">
      <alignment horizontal="center" vertical="center"/>
    </xf>
    <xf numFmtId="0" fontId="5" fillId="8" borderId="0" xfId="0" applyFont="1" applyFill="1" applyBorder="1" applyProtection="1"/>
    <xf numFmtId="0" fontId="6" fillId="8" borderId="0" xfId="0" applyFont="1" applyFill="1" applyBorder="1" applyAlignment="1" applyProtection="1">
      <alignment vertical="center" wrapText="1"/>
    </xf>
    <xf numFmtId="0" fontId="5" fillId="8" borderId="0" xfId="0" applyFont="1" applyFill="1" applyBorder="1" applyAlignment="1" applyProtection="1">
      <alignment horizontal="center"/>
    </xf>
    <xf numFmtId="0" fontId="5" fillId="8" borderId="0" xfId="0" applyFont="1" applyFill="1" applyBorder="1" applyAlignment="1" applyProtection="1">
      <alignment horizontal="center" vertical="center"/>
    </xf>
    <xf numFmtId="0" fontId="5" fillId="8" borderId="17"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5" fillId="8" borderId="11" xfId="0" applyFont="1" applyFill="1" applyBorder="1" applyAlignment="1" applyProtection="1">
      <alignment horizontal="center" vertical="center" wrapText="1"/>
      <protection locked="0"/>
    </xf>
    <xf numFmtId="0" fontId="5" fillId="8" borderId="11" xfId="0" applyFont="1" applyFill="1" applyBorder="1" applyAlignment="1" applyProtection="1">
      <alignment horizontal="left" vertical="center" wrapText="1"/>
      <protection locked="0"/>
    </xf>
    <xf numFmtId="0" fontId="5" fillId="8" borderId="11" xfId="0" applyFont="1" applyFill="1" applyBorder="1" applyAlignment="1" applyProtection="1">
      <alignment horizontal="center" vertical="center"/>
      <protection locked="0"/>
    </xf>
    <xf numFmtId="0" fontId="5" fillId="0" borderId="23" xfId="0" applyFont="1" applyFill="1" applyBorder="1" applyAlignment="1" applyProtection="1">
      <alignment horizontal="center" vertical="center" wrapText="1"/>
    </xf>
    <xf numFmtId="0" fontId="5" fillId="8" borderId="15" xfId="0" applyFont="1" applyFill="1" applyBorder="1" applyAlignment="1" applyProtection="1">
      <alignment vertical="center" wrapText="1"/>
      <protection locked="0"/>
    </xf>
    <xf numFmtId="0" fontId="5" fillId="0" borderId="15"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protection locked="0"/>
    </xf>
    <xf numFmtId="0" fontId="5" fillId="5" borderId="3" xfId="0" applyFont="1" applyFill="1" applyBorder="1" applyAlignment="1" applyProtection="1">
      <alignment horizontal="center" vertical="center" wrapText="1"/>
    </xf>
    <xf numFmtId="0" fontId="5" fillId="10" borderId="3" xfId="0" applyFont="1" applyFill="1" applyBorder="1" applyAlignment="1" applyProtection="1">
      <alignment horizontal="center" vertical="center" wrapText="1"/>
    </xf>
    <xf numFmtId="9" fontId="5" fillId="8" borderId="1" xfId="1" applyFont="1" applyFill="1" applyBorder="1" applyAlignment="1" applyProtection="1">
      <alignment horizontal="left" vertical="center" wrapText="1" indent="9"/>
      <protection locked="0"/>
    </xf>
    <xf numFmtId="43" fontId="5" fillId="8" borderId="15" xfId="6" applyFont="1" applyFill="1" applyBorder="1" applyAlignment="1" applyProtection="1">
      <alignment horizontal="center" vertical="center" wrapText="1"/>
      <protection locked="0"/>
    </xf>
    <xf numFmtId="0" fontId="5" fillId="8" borderId="17" xfId="0" applyFont="1" applyFill="1" applyBorder="1" applyAlignment="1" applyProtection="1">
      <alignment horizontal="center" vertical="center"/>
      <protection locked="0"/>
    </xf>
    <xf numFmtId="9" fontId="5" fillId="8" borderId="11" xfId="1" applyFont="1" applyFill="1" applyBorder="1" applyAlignment="1" applyProtection="1">
      <alignment horizontal="center" vertical="center" wrapText="1"/>
    </xf>
    <xf numFmtId="0" fontId="5" fillId="8" borderId="23" xfId="0" applyFont="1" applyFill="1" applyBorder="1" applyAlignment="1" applyProtection="1">
      <alignment horizontal="center" vertical="center" wrapText="1"/>
      <protection locked="0"/>
    </xf>
    <xf numFmtId="0" fontId="5" fillId="8" borderId="15" xfId="0" applyFont="1" applyFill="1" applyBorder="1" applyAlignment="1" applyProtection="1">
      <alignment horizontal="center" vertical="center" wrapText="1"/>
      <protection locked="0"/>
    </xf>
    <xf numFmtId="0" fontId="5" fillId="8" borderId="3"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protection locked="0"/>
    </xf>
    <xf numFmtId="0" fontId="5" fillId="8" borderId="16" xfId="0" applyFont="1" applyFill="1" applyBorder="1" applyAlignment="1" applyProtection="1">
      <alignment horizontal="center" vertical="center" wrapText="1"/>
      <protection locked="0"/>
    </xf>
    <xf numFmtId="0" fontId="5" fillId="8" borderId="15"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5" fillId="8" borderId="1" xfId="0" applyFont="1" applyFill="1" applyBorder="1" applyAlignment="1" applyProtection="1">
      <alignment horizontal="left" vertical="center" wrapText="1"/>
      <protection locked="0"/>
    </xf>
    <xf numFmtId="0" fontId="5" fillId="8" borderId="1" xfId="0" applyFont="1" applyFill="1" applyBorder="1" applyAlignment="1" applyProtection="1">
      <alignment horizontal="center" vertical="center" wrapText="1"/>
      <protection locked="0"/>
    </xf>
    <xf numFmtId="0" fontId="5" fillId="8" borderId="1" xfId="0" applyFont="1" applyFill="1" applyBorder="1" applyAlignment="1" applyProtection="1">
      <alignment vertical="center" wrapText="1"/>
      <protection locked="0"/>
    </xf>
    <xf numFmtId="0" fontId="5" fillId="0" borderId="1" xfId="0" applyFont="1" applyFill="1" applyBorder="1" applyAlignment="1" applyProtection="1">
      <alignment horizontal="justify" vertical="center" wrapText="1"/>
      <protection locked="0"/>
    </xf>
    <xf numFmtId="0" fontId="5" fillId="18" borderId="3" xfId="0" applyFont="1" applyFill="1" applyBorder="1" applyAlignment="1" applyProtection="1">
      <alignment horizontal="center" vertical="center" wrapText="1"/>
    </xf>
    <xf numFmtId="1" fontId="5" fillId="8" borderId="1" xfId="0" applyNumberFormat="1" applyFont="1" applyFill="1" applyBorder="1" applyAlignment="1" applyProtection="1">
      <alignment horizontal="center" vertical="center" wrapText="1"/>
      <protection locked="0"/>
    </xf>
    <xf numFmtId="0" fontId="5" fillId="8" borderId="3" xfId="0" applyFont="1" applyFill="1" applyBorder="1" applyAlignment="1" applyProtection="1">
      <alignment horizontal="center" vertical="center" wrapText="1"/>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9" fontId="5" fillId="8" borderId="1" xfId="1" applyFont="1" applyFill="1" applyBorder="1" applyAlignment="1" applyProtection="1">
      <alignment horizontal="center" vertical="center" wrapText="1"/>
    </xf>
    <xf numFmtId="0" fontId="5"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xf>
    <xf numFmtId="0" fontId="5" fillId="4"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5" fillId="6" borderId="0" xfId="0" applyFont="1" applyFill="1" applyAlignment="1" applyProtection="1">
      <alignment horizontal="center" vertical="center"/>
      <protection locked="0"/>
    </xf>
    <xf numFmtId="0" fontId="5" fillId="7" borderId="0" xfId="0" applyFont="1" applyFill="1" applyAlignment="1" applyProtection="1">
      <alignment horizontal="center" vertical="center"/>
      <protection locked="0"/>
    </xf>
    <xf numFmtId="0" fontId="6" fillId="0" borderId="0" xfId="0" applyFont="1" applyAlignment="1" applyProtection="1">
      <alignment horizontal="center" vertical="center"/>
      <protection locked="0"/>
    </xf>
    <xf numFmtId="0" fontId="5" fillId="0" borderId="0" xfId="0" applyFont="1"/>
    <xf numFmtId="0" fontId="6" fillId="2" borderId="1" xfId="0" applyFont="1" applyFill="1" applyBorder="1" applyAlignment="1" applyProtection="1">
      <alignment horizontal="center" vertical="center" textRotation="90" wrapText="1"/>
    </xf>
    <xf numFmtId="0" fontId="6" fillId="2" borderId="1" xfId="0" applyFont="1" applyFill="1" applyBorder="1" applyAlignment="1" applyProtection="1">
      <alignment horizontal="center" vertical="center" wrapText="1"/>
    </xf>
    <xf numFmtId="0" fontId="15" fillId="0" borderId="0" xfId="0" applyFont="1" applyProtection="1"/>
    <xf numFmtId="0" fontId="5" fillId="0" borderId="0" xfId="0" applyFont="1" applyAlignment="1" applyProtection="1">
      <alignment horizontal="justify"/>
      <protection locked="0"/>
    </xf>
    <xf numFmtId="0" fontId="5" fillId="8" borderId="0" xfId="0" applyFont="1" applyFill="1" applyBorder="1" applyAlignment="1" applyProtection="1">
      <alignment horizontal="justify" vertical="center"/>
    </xf>
    <xf numFmtId="43" fontId="5" fillId="8" borderId="1" xfId="7" applyFont="1" applyFill="1" applyBorder="1"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5" fillId="8" borderId="11" xfId="0" applyFont="1" applyFill="1" applyBorder="1" applyAlignment="1" applyProtection="1">
      <alignment horizontal="justify" vertical="center" wrapText="1"/>
      <protection locked="0"/>
    </xf>
    <xf numFmtId="0" fontId="5" fillId="8" borderId="0" xfId="0" applyFont="1" applyFill="1" applyBorder="1" applyAlignment="1" applyProtection="1">
      <alignment horizontal="justify" vertical="center"/>
      <protection locked="0"/>
    </xf>
    <xf numFmtId="0" fontId="5" fillId="0" borderId="0" xfId="0" applyFont="1" applyAlignment="1" applyProtection="1">
      <alignment horizontal="justify" vertical="center"/>
      <protection locked="0"/>
    </xf>
    <xf numFmtId="0" fontId="5" fillId="0" borderId="11" xfId="0" applyFont="1" applyBorder="1" applyAlignment="1" applyProtection="1">
      <alignment horizontal="justify" vertical="center"/>
      <protection locked="0"/>
    </xf>
    <xf numFmtId="164" fontId="5" fillId="8" borderId="0" xfId="0" applyNumberFormat="1" applyFont="1" applyFill="1" applyBorder="1" applyAlignment="1" applyProtection="1">
      <alignment horizontal="justify" vertical="center"/>
    </xf>
    <xf numFmtId="0" fontId="5" fillId="8" borderId="15" xfId="0" applyFont="1" applyFill="1" applyBorder="1" applyAlignment="1" applyProtection="1">
      <alignment horizontal="justify" vertical="center" wrapText="1"/>
      <protection locked="0"/>
    </xf>
    <xf numFmtId="43" fontId="5" fillId="8" borderId="15" xfId="7" applyFont="1" applyFill="1" applyBorder="1" applyAlignment="1" applyProtection="1">
      <alignment horizontal="justify" vertical="center" wrapText="1"/>
      <protection locked="0"/>
    </xf>
    <xf numFmtId="0" fontId="5" fillId="8" borderId="17" xfId="0" applyFont="1" applyFill="1" applyBorder="1" applyAlignment="1" applyProtection="1">
      <alignment horizontal="justify" vertical="center" wrapText="1"/>
      <protection locked="0"/>
    </xf>
    <xf numFmtId="43" fontId="5" fillId="8" borderId="16" xfId="7" applyFont="1" applyFill="1" applyBorder="1" applyAlignment="1" applyProtection="1">
      <alignment horizontal="center" vertical="center" wrapText="1"/>
      <protection locked="0"/>
    </xf>
    <xf numFmtId="0" fontId="5" fillId="8" borderId="21" xfId="0" applyFont="1" applyFill="1" applyBorder="1" applyAlignment="1" applyProtection="1">
      <alignment horizontal="center" vertical="center" wrapText="1"/>
      <protection locked="0"/>
    </xf>
    <xf numFmtId="0" fontId="5" fillId="8" borderId="0" xfId="0" applyFont="1" applyFill="1" applyBorder="1" applyAlignment="1" applyProtection="1">
      <alignment horizontal="justify"/>
    </xf>
    <xf numFmtId="0" fontId="6" fillId="8" borderId="0" xfId="0" applyFont="1" applyFill="1" applyBorder="1" applyAlignment="1" applyProtection="1">
      <alignment horizontal="justify" vertical="center"/>
    </xf>
    <xf numFmtId="43" fontId="5" fillId="8" borderId="1" xfId="5" applyFont="1" applyFill="1" applyBorder="1" applyAlignment="1" applyProtection="1">
      <alignment horizontal="justify" vertical="center" wrapText="1"/>
      <protection locked="0"/>
    </xf>
    <xf numFmtId="0" fontId="5" fillId="8" borderId="1" xfId="0" applyFont="1" applyFill="1" applyBorder="1" applyAlignment="1" applyProtection="1">
      <alignment horizontal="justify" vertical="top" wrapText="1"/>
      <protection locked="0"/>
    </xf>
    <xf numFmtId="0" fontId="5" fillId="8" borderId="0" xfId="0" applyFont="1" applyFill="1" applyBorder="1" applyAlignment="1" applyProtection="1">
      <alignment horizontal="justify" vertical="center" wrapText="1"/>
      <protection locked="0"/>
    </xf>
    <xf numFmtId="0" fontId="5" fillId="8" borderId="24" xfId="0" applyFont="1" applyFill="1" applyBorder="1" applyAlignment="1" applyProtection="1">
      <alignment horizontal="center" vertical="center" wrapText="1"/>
      <protection locked="0"/>
    </xf>
    <xf numFmtId="0" fontId="5" fillId="8" borderId="25"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5" fillId="8" borderId="7" xfId="0" applyFont="1" applyFill="1" applyBorder="1" applyAlignment="1" applyProtection="1">
      <alignment horizontal="center" vertical="center" wrapText="1"/>
      <protection locked="0"/>
    </xf>
    <xf numFmtId="0" fontId="5" fillId="8" borderId="2" xfId="0" applyFont="1" applyFill="1" applyBorder="1" applyAlignment="1" applyProtection="1">
      <alignment horizontal="center" vertical="center" wrapText="1"/>
      <protection locked="0"/>
    </xf>
    <xf numFmtId="0" fontId="5" fillId="8" borderId="7" xfId="0" applyFont="1" applyFill="1" applyBorder="1" applyAlignment="1" applyProtection="1">
      <alignment horizontal="justify" vertical="center" wrapText="1"/>
      <protection locked="0"/>
    </xf>
    <xf numFmtId="0" fontId="5" fillId="8" borderId="2" xfId="0" applyFont="1" applyFill="1" applyBorder="1" applyAlignment="1" applyProtection="1">
      <alignment horizontal="justify" vertical="center" wrapText="1"/>
      <protection locked="0"/>
    </xf>
    <xf numFmtId="0" fontId="5" fillId="8" borderId="24" xfId="0" applyFont="1" applyFill="1" applyBorder="1" applyAlignment="1" applyProtection="1">
      <alignment horizontal="justify" vertical="center" wrapText="1"/>
      <protection locked="0"/>
    </xf>
    <xf numFmtId="0" fontId="5" fillId="8" borderId="25" xfId="0" applyFont="1" applyFill="1" applyBorder="1" applyAlignment="1" applyProtection="1">
      <alignment horizontal="justify" vertical="center" wrapText="1"/>
      <protection locked="0"/>
    </xf>
    <xf numFmtId="0" fontId="5" fillId="8" borderId="26" xfId="0" applyFont="1" applyFill="1" applyBorder="1" applyAlignment="1" applyProtection="1">
      <alignment horizontal="center" vertical="center" wrapText="1"/>
      <protection locked="0"/>
    </xf>
    <xf numFmtId="0" fontId="5" fillId="8" borderId="27" xfId="0" applyFont="1" applyFill="1" applyBorder="1" applyAlignment="1" applyProtection="1">
      <alignment horizontal="center" vertical="center" wrapText="1"/>
      <protection locked="0"/>
    </xf>
    <xf numFmtId="0" fontId="5" fillId="0" borderId="26" xfId="0" applyFont="1" applyFill="1" applyBorder="1" applyAlignment="1" applyProtection="1">
      <alignment horizontal="center" vertical="center" wrapText="1"/>
    </xf>
    <xf numFmtId="0" fontId="5" fillId="0" borderId="27" xfId="0" applyFont="1" applyFill="1" applyBorder="1" applyAlignment="1" applyProtection="1">
      <alignment horizontal="center" vertical="center" wrapText="1"/>
    </xf>
    <xf numFmtId="0" fontId="5" fillId="8" borderId="15" xfId="0" applyFont="1" applyFill="1" applyBorder="1" applyAlignment="1" applyProtection="1">
      <alignment horizontal="center" vertical="center" wrapText="1"/>
      <protection locked="0"/>
    </xf>
    <xf numFmtId="0" fontId="5" fillId="8" borderId="1"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protection locked="0"/>
    </xf>
    <xf numFmtId="0" fontId="5" fillId="18" borderId="3"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justify" vertical="center" wrapText="1"/>
      <protection locked="0"/>
    </xf>
    <xf numFmtId="0" fontId="5" fillId="0" borderId="15" xfId="0" applyFont="1" applyFill="1" applyBorder="1" applyAlignment="1" applyProtection="1">
      <alignment horizontal="center" vertical="center" wrapText="1"/>
    </xf>
    <xf numFmtId="0" fontId="5" fillId="8" borderId="1" xfId="0" applyFont="1" applyFill="1" applyBorder="1" applyAlignment="1" applyProtection="1">
      <alignment horizontal="justify" vertical="center" wrapText="1"/>
      <protection locked="0"/>
    </xf>
    <xf numFmtId="0" fontId="5" fillId="8" borderId="15" xfId="0" applyFont="1" applyFill="1" applyBorder="1" applyAlignment="1" applyProtection="1">
      <alignment horizontal="justify" vertical="center" wrapText="1"/>
      <protection locked="0"/>
    </xf>
    <xf numFmtId="0" fontId="5" fillId="8" borderId="16"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justify" vertical="center" wrapText="1"/>
    </xf>
    <xf numFmtId="0" fontId="5" fillId="0" borderId="15" xfId="0" applyFont="1" applyFill="1" applyBorder="1" applyAlignment="1" applyProtection="1">
      <alignment horizontal="center" vertical="center" wrapText="1"/>
      <protection locked="0"/>
    </xf>
    <xf numFmtId="0" fontId="5" fillId="0" borderId="1" xfId="0" applyFont="1" applyBorder="1" applyAlignment="1" applyProtection="1">
      <alignment horizontal="justify" vertical="center" wrapText="1"/>
      <protection locked="0"/>
    </xf>
    <xf numFmtId="0" fontId="5" fillId="8" borderId="15"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13" fillId="3" borderId="10"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0" fontId="13" fillId="3" borderId="22" xfId="0" applyFont="1" applyFill="1" applyBorder="1" applyAlignment="1" applyProtection="1">
      <alignment horizontal="center" vertical="center" wrapText="1"/>
    </xf>
    <xf numFmtId="0" fontId="6" fillId="2" borderId="1" xfId="0" applyNumberFormat="1" applyFont="1" applyFill="1" applyBorder="1" applyAlignment="1" applyProtection="1">
      <alignment horizontal="center" vertical="center" textRotation="90" wrapText="1"/>
    </xf>
    <xf numFmtId="0" fontId="6" fillId="2" borderId="3" xfId="0" applyNumberFormat="1" applyFont="1" applyFill="1" applyBorder="1" applyAlignment="1" applyProtection="1">
      <alignment horizontal="center" vertical="center" textRotation="90" wrapText="1"/>
    </xf>
    <xf numFmtId="0" fontId="14" fillId="3" borderId="20" xfId="0" applyFont="1" applyFill="1" applyBorder="1" applyAlignment="1" applyProtection="1">
      <alignment horizontal="center" vertical="center"/>
    </xf>
    <xf numFmtId="0" fontId="14" fillId="3"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18" xfId="0" applyFont="1" applyFill="1" applyBorder="1" applyAlignment="1" applyProtection="1">
      <alignment horizontal="center" vertical="center"/>
    </xf>
    <xf numFmtId="0" fontId="14" fillId="2" borderId="19" xfId="0" applyFont="1" applyFill="1" applyBorder="1" applyAlignment="1" applyProtection="1">
      <alignment horizontal="center" vertical="center"/>
    </xf>
    <xf numFmtId="0" fontId="5" fillId="11" borderId="3"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textRotation="90" wrapText="1"/>
    </xf>
    <xf numFmtId="0" fontId="6" fillId="2" borderId="3" xfId="0" applyFont="1" applyFill="1" applyBorder="1" applyAlignment="1" applyProtection="1">
      <alignment horizontal="center" vertical="center" textRotation="90" wrapText="1"/>
    </xf>
    <xf numFmtId="0" fontId="5" fillId="0" borderId="1" xfId="0" applyFont="1" applyBorder="1" applyAlignment="1" applyProtection="1">
      <alignment horizontal="center"/>
    </xf>
    <xf numFmtId="0" fontId="5" fillId="0" borderId="7" xfId="0" applyFont="1" applyBorder="1" applyAlignment="1" applyProtection="1">
      <alignment horizontal="center"/>
    </xf>
    <xf numFmtId="0" fontId="5" fillId="0" borderId="7" xfId="0" applyFont="1" applyBorder="1" applyAlignment="1" applyProtection="1">
      <alignment horizontal="center" vertical="center"/>
    </xf>
    <xf numFmtId="0" fontId="5" fillId="0" borderId="1" xfId="0" applyFont="1" applyBorder="1" applyAlignment="1" applyProtection="1">
      <alignment horizontal="center" vertical="center"/>
    </xf>
    <xf numFmtId="0" fontId="6" fillId="9" borderId="1" xfId="0" applyFont="1" applyFill="1" applyBorder="1" applyAlignment="1" applyProtection="1">
      <alignment horizontal="center" vertical="center"/>
    </xf>
    <xf numFmtId="0" fontId="6" fillId="9" borderId="7" xfId="0" applyFont="1" applyFill="1" applyBorder="1" applyAlignment="1" applyProtection="1">
      <alignment horizontal="center" vertical="center"/>
    </xf>
    <xf numFmtId="164" fontId="5" fillId="0" borderId="7" xfId="0" applyNumberFormat="1" applyFont="1" applyBorder="1" applyAlignment="1" applyProtection="1">
      <alignment horizontal="center" vertical="center"/>
    </xf>
    <xf numFmtId="0" fontId="6" fillId="9" borderId="3" xfId="0" applyFont="1" applyFill="1" applyBorder="1" applyAlignment="1" applyProtection="1">
      <alignment horizontal="center" vertical="center"/>
    </xf>
    <xf numFmtId="0" fontId="6" fillId="9" borderId="4" xfId="0" applyFont="1" applyFill="1" applyBorder="1" applyAlignment="1" applyProtection="1">
      <alignment horizontal="center" vertical="center"/>
    </xf>
    <xf numFmtId="0" fontId="6" fillId="9" borderId="5" xfId="0" applyFont="1" applyFill="1" applyBorder="1" applyAlignment="1" applyProtection="1">
      <alignment horizontal="center" vertical="center"/>
    </xf>
    <xf numFmtId="0" fontId="6" fillId="9" borderId="9" xfId="0" applyFont="1" applyFill="1" applyBorder="1" applyAlignment="1" applyProtection="1">
      <alignment horizontal="center" vertical="center"/>
    </xf>
    <xf numFmtId="0" fontId="6" fillId="9" borderId="6" xfId="0" applyFont="1" applyFill="1" applyBorder="1" applyAlignment="1" applyProtection="1">
      <alignment horizontal="center" vertical="center"/>
    </xf>
    <xf numFmtId="0" fontId="6" fillId="9" borderId="12" xfId="0" applyFont="1" applyFill="1" applyBorder="1" applyAlignment="1" applyProtection="1">
      <alignment horizontal="center" vertical="center"/>
    </xf>
    <xf numFmtId="0" fontId="5" fillId="8" borderId="3" xfId="0" applyFont="1" applyFill="1" applyBorder="1" applyAlignment="1" applyProtection="1">
      <alignment horizontal="center" vertical="center" wrapText="1"/>
      <protection locked="0"/>
    </xf>
    <xf numFmtId="1" fontId="5" fillId="8"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xf>
    <xf numFmtId="0" fontId="5" fillId="0" borderId="0" xfId="0" applyFont="1" applyBorder="1" applyAlignment="1" applyProtection="1">
      <alignment horizontal="center" vertical="center"/>
      <protection locked="0"/>
    </xf>
    <xf numFmtId="0" fontId="5" fillId="8" borderId="3" xfId="0" applyFont="1" applyFill="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2" borderId="13" xfId="0" applyFont="1" applyFill="1" applyBorder="1" applyAlignment="1" applyProtection="1">
      <alignment horizontal="right" vertical="center" wrapText="1"/>
    </xf>
    <xf numFmtId="0" fontId="6" fillId="2" borderId="15" xfId="0" applyFont="1" applyFill="1" applyBorder="1" applyAlignment="1" applyProtection="1">
      <alignment horizontal="right" vertical="center" wrapText="1"/>
    </xf>
    <xf numFmtId="0" fontId="6" fillId="2" borderId="14"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6" fillId="2" borderId="22"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wrapText="1"/>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8" borderId="1" xfId="0" applyFont="1" applyFill="1" applyBorder="1" applyAlignment="1" applyProtection="1">
      <alignment horizontal="left" vertical="center" wrapText="1"/>
      <protection locked="0"/>
    </xf>
    <xf numFmtId="9" fontId="5" fillId="8" borderId="1" xfId="1"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justify" vertical="center" wrapText="1"/>
      <protection locked="0"/>
    </xf>
    <xf numFmtId="0" fontId="5" fillId="0" borderId="3" xfId="0" applyFont="1" applyFill="1" applyBorder="1" applyAlignment="1" applyProtection="1">
      <alignment horizontal="center" vertical="center" wrapText="1"/>
      <protection locked="0"/>
    </xf>
    <xf numFmtId="0" fontId="5" fillId="8" borderId="15" xfId="0" applyFont="1" applyFill="1" applyBorder="1" applyAlignment="1" applyProtection="1">
      <alignment horizontal="justify" wrapText="1"/>
      <protection locked="0"/>
    </xf>
    <xf numFmtId="0" fontId="5" fillId="8" borderId="0" xfId="0" applyFont="1" applyFill="1" applyBorder="1" applyAlignment="1" applyProtection="1">
      <alignment horizontal="center" wrapText="1"/>
      <protection locked="0"/>
    </xf>
    <xf numFmtId="0" fontId="5" fillId="8" borderId="1" xfId="0" applyFont="1" applyFill="1" applyBorder="1" applyAlignment="1" applyProtection="1">
      <alignment horizontal="justify" vertical="top" wrapText="1"/>
      <protection locked="0"/>
    </xf>
    <xf numFmtId="0" fontId="5" fillId="8" borderId="24" xfId="0" applyFont="1" applyFill="1" applyBorder="1" applyAlignment="1" applyProtection="1">
      <alignment horizontal="center" vertical="center"/>
      <protection locked="0"/>
    </xf>
    <xf numFmtId="0" fontId="5" fillId="8" borderId="28" xfId="0" applyFont="1" applyFill="1" applyBorder="1" applyAlignment="1" applyProtection="1">
      <alignment horizontal="center" vertical="center"/>
      <protection locked="0"/>
    </xf>
    <xf numFmtId="0" fontId="5" fillId="8" borderId="25"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8" borderId="16" xfId="0" applyFont="1" applyFill="1" applyBorder="1" applyAlignment="1" applyProtection="1">
      <alignment horizontal="center" vertical="center" wrapText="1"/>
    </xf>
    <xf numFmtId="0" fontId="0" fillId="0" borderId="0" xfId="0" applyAlignment="1">
      <alignment horizontal="center" vertical="center" wrapText="1"/>
    </xf>
    <xf numFmtId="0" fontId="0" fillId="0" borderId="0" xfId="0" applyAlignment="1">
      <alignment horizontal="center"/>
    </xf>
  </cellXfs>
  <cellStyles count="10">
    <cellStyle name="Millares [0]" xfId="9" builtinId="6"/>
    <cellStyle name="Millares [0] 2 2" xfId="8"/>
    <cellStyle name="Millares 10" xfId="7"/>
    <cellStyle name="Millares 2" xfId="2"/>
    <cellStyle name="Millares 3" xfId="3"/>
    <cellStyle name="Millares 4" xfId="4"/>
    <cellStyle name="Millares 6" xfId="5"/>
    <cellStyle name="Millares 9" xfId="6"/>
    <cellStyle name="Normal" xfId="0" builtinId="0"/>
    <cellStyle name="Porcentaje" xfId="1" builtinId="5"/>
  </cellStyles>
  <dxfs count="248">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
      <fill>
        <patternFill>
          <bgColor rgb="FFCBCA96"/>
        </patternFill>
      </fill>
    </dxf>
    <dxf>
      <fill>
        <patternFill>
          <bgColor rgb="FFFFFF99"/>
        </patternFill>
      </fill>
    </dxf>
    <dxf>
      <fill>
        <patternFill>
          <bgColor rgb="FFD29B00"/>
        </patternFill>
      </fill>
    </dxf>
    <dxf>
      <fill>
        <patternFill>
          <bgColor rgb="FFFF4747"/>
        </patternFill>
      </fill>
    </dxf>
  </dxfs>
  <tableStyles count="0" defaultTableStyle="TableStyleMedium2" defaultPivotStyle="PivotStyleLight16"/>
  <colors>
    <mruColors>
      <color rgb="FF006600"/>
      <color rgb="FFFF9900"/>
      <color rgb="FF92D050"/>
      <color rgb="FFCC0000"/>
      <color rgb="FFFFFFCC"/>
      <color rgb="FFFF4747"/>
      <color rgb="FFFF3399"/>
      <color rgb="FFFFFF99"/>
      <color rgb="FFCBCA96"/>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rgbClr val="002060"/>
                </a:solidFill>
                <a:latin typeface="+mn-lt"/>
                <a:ea typeface="+mn-ea"/>
                <a:cs typeface="+mn-cs"/>
              </a:defRPr>
            </a:pPr>
            <a:r>
              <a:rPr lang="es-CO" sz="2000" b="1">
                <a:solidFill>
                  <a:srgbClr val="002060"/>
                </a:solidFill>
              </a:rPr>
              <a:t>Tipos</a:t>
            </a:r>
            <a:r>
              <a:rPr lang="es-CO" sz="2000" b="1" baseline="0">
                <a:solidFill>
                  <a:srgbClr val="002060"/>
                </a:solidFill>
              </a:rPr>
              <a:t> de Riesgos</a:t>
            </a:r>
            <a:endParaRPr lang="es-CO" sz="2000" b="1">
              <a:solidFill>
                <a:srgbClr val="002060"/>
              </a:solidFill>
            </a:endParaRPr>
          </a:p>
        </c:rich>
      </c:tx>
      <c:layout>
        <c:manualLayout>
          <c:xMode val="edge"/>
          <c:yMode val="edge"/>
          <c:x val="0.65967351075181113"/>
          <c:y val="0.17162626016919377"/>
        </c:manualLayout>
      </c:layout>
      <c:overlay val="0"/>
      <c:spPr>
        <a:noFill/>
        <a:ln>
          <a:noFill/>
        </a:ln>
        <a:effectLst/>
      </c:spPr>
      <c:txPr>
        <a:bodyPr rot="0" spcFirstLastPara="1" vertOverflow="ellipsis" vert="horz" wrap="square" anchor="ctr" anchorCtr="1"/>
        <a:lstStyle/>
        <a:p>
          <a:pPr>
            <a:defRPr sz="2000" b="1" i="0" u="none" strike="noStrike" kern="1200" spc="0" baseline="0">
              <a:solidFill>
                <a:srgbClr val="002060"/>
              </a:solidFill>
              <a:latin typeface="+mn-lt"/>
              <a:ea typeface="+mn-ea"/>
              <a:cs typeface="+mn-cs"/>
            </a:defRPr>
          </a:pPr>
          <a:endParaRPr lang="es-CO"/>
        </a:p>
      </c:txPr>
    </c:title>
    <c:autoTitleDeleted val="0"/>
    <c:plotArea>
      <c:layout/>
      <c:barChart>
        <c:barDir val="col"/>
        <c:grouping val="clustered"/>
        <c:varyColors val="0"/>
        <c:ser>
          <c:idx val="0"/>
          <c:order val="0"/>
          <c:tx>
            <c:strRef>
              <c:f>'Tipos de riesgos ANT V3 2018'!$C$19</c:f>
              <c:strCache>
                <c:ptCount val="1"/>
                <c:pt idx="0">
                  <c:v>2016</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'Tipos de riesgos ANT V3 2018'!$B$20:$B$26</c:f>
              <c:strCache>
                <c:ptCount val="7"/>
                <c:pt idx="0">
                  <c:v>Riesgo de corrupción</c:v>
                </c:pt>
                <c:pt idx="1">
                  <c:v>Riesgo
 estratégico</c:v>
                </c:pt>
                <c:pt idx="2">
                  <c:v>Riesgo 
operativo</c:v>
                </c:pt>
                <c:pt idx="3">
                  <c:v>Riesgo
 financiero</c:v>
                </c:pt>
                <c:pt idx="4">
                  <c:v>Riesgo de cumplimiento</c:v>
                </c:pt>
                <c:pt idx="5">
                  <c:v>Riesgo de seguridad de la Información</c:v>
                </c:pt>
                <c:pt idx="6">
                  <c:v>Riesgo 
de imagen</c:v>
                </c:pt>
              </c:strCache>
            </c:strRef>
          </c:cat>
          <c:val>
            <c:numRef>
              <c:f>'Tipos de riesgos ANT V3 2018'!$C$20:$C$26</c:f>
              <c:numCache>
                <c:formatCode>General</c:formatCode>
                <c:ptCount val="7"/>
                <c:pt idx="0">
                  <c:v>0</c:v>
                </c:pt>
                <c:pt idx="1">
                  <c:v>2</c:v>
                </c:pt>
                <c:pt idx="2">
                  <c:v>3</c:v>
                </c:pt>
                <c:pt idx="3">
                  <c:v>5</c:v>
                </c:pt>
                <c:pt idx="4">
                  <c:v>0</c:v>
                </c:pt>
                <c:pt idx="5">
                  <c:v>1</c:v>
                </c:pt>
                <c:pt idx="6">
                  <c:v>0</c:v>
                </c:pt>
              </c:numCache>
            </c:numRef>
          </c:val>
          <c:extLst>
            <c:ext xmlns:c16="http://schemas.microsoft.com/office/drawing/2014/chart" uri="{C3380CC4-5D6E-409C-BE32-E72D297353CC}">
              <c16:uniqueId val="{00000000-FECA-4929-BB63-C9B7E738CC1D}"/>
            </c:ext>
          </c:extLst>
        </c:ser>
        <c:ser>
          <c:idx val="1"/>
          <c:order val="1"/>
          <c:tx>
            <c:strRef>
              <c:f>'Tipos de riesgos ANT V3 2018'!$D$19</c:f>
              <c:strCache>
                <c:ptCount val="1"/>
                <c:pt idx="0">
                  <c:v>2017</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'Tipos de riesgos ANT V3 2018'!$B$20:$B$26</c:f>
              <c:strCache>
                <c:ptCount val="7"/>
                <c:pt idx="0">
                  <c:v>Riesgo de corrupción</c:v>
                </c:pt>
                <c:pt idx="1">
                  <c:v>Riesgo
 estratégico</c:v>
                </c:pt>
                <c:pt idx="2">
                  <c:v>Riesgo 
operativo</c:v>
                </c:pt>
                <c:pt idx="3">
                  <c:v>Riesgo
 financiero</c:v>
                </c:pt>
                <c:pt idx="4">
                  <c:v>Riesgo de cumplimiento</c:v>
                </c:pt>
                <c:pt idx="5">
                  <c:v>Riesgo de seguridad de la Información</c:v>
                </c:pt>
                <c:pt idx="6">
                  <c:v>Riesgo 
de imagen</c:v>
                </c:pt>
              </c:strCache>
            </c:strRef>
          </c:cat>
          <c:val>
            <c:numRef>
              <c:f>'Tipos de riesgos ANT V3 2018'!$D$20:$D$26</c:f>
              <c:numCache>
                <c:formatCode>General</c:formatCode>
                <c:ptCount val="7"/>
                <c:pt idx="0">
                  <c:v>18</c:v>
                </c:pt>
                <c:pt idx="1">
                  <c:v>9</c:v>
                </c:pt>
                <c:pt idx="2">
                  <c:v>31</c:v>
                </c:pt>
                <c:pt idx="3">
                  <c:v>6</c:v>
                </c:pt>
                <c:pt idx="4">
                  <c:v>15</c:v>
                </c:pt>
                <c:pt idx="5">
                  <c:v>2</c:v>
                </c:pt>
                <c:pt idx="6">
                  <c:v>5</c:v>
                </c:pt>
              </c:numCache>
            </c:numRef>
          </c:val>
          <c:extLst>
            <c:ext xmlns:c16="http://schemas.microsoft.com/office/drawing/2014/chart" uri="{C3380CC4-5D6E-409C-BE32-E72D297353CC}">
              <c16:uniqueId val="{00000001-FECA-4929-BB63-C9B7E738CC1D}"/>
            </c:ext>
          </c:extLst>
        </c:ser>
        <c:ser>
          <c:idx val="2"/>
          <c:order val="2"/>
          <c:tx>
            <c:strRef>
              <c:f>'Tipos de riesgos ANT V3 2018'!$E$19</c:f>
              <c:strCache>
                <c:ptCount val="1"/>
                <c:pt idx="0">
                  <c:v>2018</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'Tipos de riesgos ANT V3 2018'!$B$20:$B$26</c:f>
              <c:strCache>
                <c:ptCount val="7"/>
                <c:pt idx="0">
                  <c:v>Riesgo de corrupción</c:v>
                </c:pt>
                <c:pt idx="1">
                  <c:v>Riesgo
 estratégico</c:v>
                </c:pt>
                <c:pt idx="2">
                  <c:v>Riesgo 
operativo</c:v>
                </c:pt>
                <c:pt idx="3">
                  <c:v>Riesgo
 financiero</c:v>
                </c:pt>
                <c:pt idx="4">
                  <c:v>Riesgo de cumplimiento</c:v>
                </c:pt>
                <c:pt idx="5">
                  <c:v>Riesgo de seguridad de la Información</c:v>
                </c:pt>
                <c:pt idx="6">
                  <c:v>Riesgo 
de imagen</c:v>
                </c:pt>
              </c:strCache>
            </c:strRef>
          </c:cat>
          <c:val>
            <c:numRef>
              <c:f>'Tipos de riesgos ANT V3 2018'!$E$20:$E$26</c:f>
              <c:numCache>
                <c:formatCode>General</c:formatCode>
                <c:ptCount val="7"/>
                <c:pt idx="0">
                  <c:v>35</c:v>
                </c:pt>
                <c:pt idx="1">
                  <c:v>13</c:v>
                </c:pt>
                <c:pt idx="2">
                  <c:v>27</c:v>
                </c:pt>
                <c:pt idx="3">
                  <c:v>7</c:v>
                </c:pt>
                <c:pt idx="4">
                  <c:v>18</c:v>
                </c:pt>
                <c:pt idx="5">
                  <c:v>4</c:v>
                </c:pt>
                <c:pt idx="6">
                  <c:v>5</c:v>
                </c:pt>
              </c:numCache>
            </c:numRef>
          </c:val>
          <c:extLst>
            <c:ext xmlns:c16="http://schemas.microsoft.com/office/drawing/2014/chart" uri="{C3380CC4-5D6E-409C-BE32-E72D297353CC}">
              <c16:uniqueId val="{00000002-FECA-4929-BB63-C9B7E738CC1D}"/>
            </c:ext>
          </c:extLst>
        </c:ser>
        <c:dLbls>
          <c:showLegendKey val="0"/>
          <c:showVal val="0"/>
          <c:showCatName val="0"/>
          <c:showSerName val="0"/>
          <c:showPercent val="0"/>
          <c:showBubbleSize val="0"/>
        </c:dLbls>
        <c:gapWidth val="219"/>
        <c:overlap val="-27"/>
        <c:axId val="1816732991"/>
        <c:axId val="1816731743"/>
      </c:barChart>
      <c:catAx>
        <c:axId val="18167329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2060"/>
                </a:solidFill>
                <a:latin typeface="+mn-lt"/>
                <a:ea typeface="+mn-ea"/>
                <a:cs typeface="+mn-cs"/>
              </a:defRPr>
            </a:pPr>
            <a:endParaRPr lang="es-CO"/>
          </a:p>
        </c:txPr>
        <c:crossAx val="1816731743"/>
        <c:crosses val="autoZero"/>
        <c:auto val="1"/>
        <c:lblAlgn val="ctr"/>
        <c:lblOffset val="100"/>
        <c:noMultiLvlLbl val="0"/>
      </c:catAx>
      <c:valAx>
        <c:axId val="181673174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167329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1800" b="0" i="0" u="none" strike="noStrike" kern="1200" baseline="0">
              <a:solidFill>
                <a:srgbClr val="002060"/>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3200" b="1" i="0" u="none" strike="noStrike" kern="1200" baseline="0">
                <a:solidFill>
                  <a:srgbClr val="006600"/>
                </a:solidFill>
                <a:latin typeface="+mn-lt"/>
                <a:ea typeface="+mn-ea"/>
                <a:cs typeface="+mn-cs"/>
              </a:defRPr>
            </a:pPr>
            <a:r>
              <a:rPr lang="en-US" sz="3200">
                <a:solidFill>
                  <a:srgbClr val="006600"/>
                </a:solidFill>
              </a:rPr>
              <a:t>Dinamica global del análisis de riesgos ANT V3</a:t>
            </a:r>
          </a:p>
        </c:rich>
      </c:tx>
      <c:layout/>
      <c:overlay val="0"/>
      <c:spPr>
        <a:noFill/>
        <a:ln>
          <a:noFill/>
        </a:ln>
        <a:effectLst/>
      </c:spPr>
      <c:txPr>
        <a:bodyPr rot="0" spcFirstLastPara="1" vertOverflow="ellipsis" vert="horz" wrap="square" anchor="ctr" anchorCtr="1"/>
        <a:lstStyle/>
        <a:p>
          <a:pPr>
            <a:defRPr sz="3200" b="1" i="0" u="none" strike="noStrike" kern="1200" baseline="0">
              <a:solidFill>
                <a:srgbClr val="006600"/>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0664118248084999E-2"/>
          <c:y val="7.2019561485481016E-3"/>
          <c:w val="0.78425115008549762"/>
          <c:h val="0.79956423700139467"/>
        </c:manualLayout>
      </c:layout>
      <c:bar3DChart>
        <c:barDir val="col"/>
        <c:grouping val="standard"/>
        <c:varyColors val="0"/>
        <c:ser>
          <c:idx val="0"/>
          <c:order val="0"/>
          <c:tx>
            <c:strRef>
              <c:f>'Dinamica global Riesgos ANT V3'!$D$4</c:f>
              <c:strCache>
                <c:ptCount val="1"/>
                <c:pt idx="0">
                  <c:v>Extremo </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Pt>
            <c:idx val="0"/>
            <c:invertIfNegative val="0"/>
            <c:bubble3D val="0"/>
            <c:spPr>
              <a:solidFill>
                <a:srgbClr val="CC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E-FCCE-4B2D-A2B7-3F5B53434962}"/>
              </c:ext>
            </c:extLst>
          </c:dPt>
          <c:dPt>
            <c:idx val="1"/>
            <c:invertIfNegative val="0"/>
            <c:bubble3D val="0"/>
            <c:spPr>
              <a:solidFill>
                <a:srgbClr val="C0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F-FCCE-4B2D-A2B7-3F5B53434962}"/>
              </c:ext>
            </c:extLst>
          </c:dPt>
          <c:dLbls>
            <c:dLbl>
              <c:idx val="0"/>
              <c:layout>
                <c:manualLayout>
                  <c:x val="1.4321516465909841E-3"/>
                  <c:y val="4.129793510324498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FCCE-4B2D-A2B7-3F5B53434962}"/>
                </c:ext>
              </c:extLst>
            </c:dLbl>
            <c:dLbl>
              <c:idx val="1"/>
              <c:layout>
                <c:manualLayout>
                  <c:x val="0"/>
                  <c:y val="4.129793510324483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FCCE-4B2D-A2B7-3F5B53434962}"/>
                </c:ext>
              </c:extLst>
            </c:dLbl>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rgbClr val="00206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'Dinamica global Riesgos ANT V3'!$C$5:$C$6</c:f>
              <c:strCache>
                <c:ptCount val="2"/>
                <c:pt idx="0">
                  <c:v>Riesgo Inherente</c:v>
                </c:pt>
                <c:pt idx="1">
                  <c:v>Riesgo Residual</c:v>
                </c:pt>
              </c:strCache>
            </c:strRef>
          </c:cat>
          <c:val>
            <c:numRef>
              <c:f>'Dinamica global Riesgos ANT V3'!$D$5:$D$6</c:f>
              <c:numCache>
                <c:formatCode>General</c:formatCode>
                <c:ptCount val="2"/>
                <c:pt idx="0">
                  <c:v>48</c:v>
                </c:pt>
                <c:pt idx="1">
                  <c:v>37</c:v>
                </c:pt>
              </c:numCache>
            </c:numRef>
          </c:val>
          <c:extLst>
            <c:ext xmlns:c16="http://schemas.microsoft.com/office/drawing/2014/chart" uri="{C3380CC4-5D6E-409C-BE32-E72D297353CC}">
              <c16:uniqueId val="{00000000-FCCE-4B2D-A2B7-3F5B53434962}"/>
            </c:ext>
          </c:extLst>
        </c:ser>
        <c:ser>
          <c:idx val="1"/>
          <c:order val="1"/>
          <c:tx>
            <c:strRef>
              <c:f>'Dinamica global Riesgos ANT V3'!$E$4</c:f>
              <c:strCache>
                <c:ptCount val="1"/>
                <c:pt idx="0">
                  <c:v>Alto </c:v>
                </c:pt>
              </c:strCache>
            </c:strRef>
          </c:tx>
          <c:spPr>
            <a:solidFill>
              <a:srgbClr val="FF9900"/>
            </a:solidFill>
            <a:ln>
              <a:noFill/>
            </a:ln>
            <a:effectLst>
              <a:outerShdw blurRad="57150" dist="19050" dir="5400000" algn="ctr" rotWithShape="0">
                <a:srgbClr val="000000">
                  <a:alpha val="63000"/>
                </a:srgbClr>
              </a:outerShdw>
            </a:effectLst>
            <a:sp3d/>
          </c:spPr>
          <c:invertIfNegative val="0"/>
          <c:dLbls>
            <c:dLbl>
              <c:idx val="0"/>
              <c:layout>
                <c:manualLayout>
                  <c:x val="1.6360646158375229E-2"/>
                  <c:y val="4.279429730009919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FCCE-4B2D-A2B7-3F5B53434962}"/>
                </c:ext>
              </c:extLst>
            </c:dLbl>
            <c:dLbl>
              <c:idx val="1"/>
              <c:layout>
                <c:manualLayout>
                  <c:x val="1.8019364689905181E-2"/>
                  <c:y val="4.52326909806025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FCCE-4B2D-A2B7-3F5B53434962}"/>
                </c:ext>
              </c:extLst>
            </c:dLbl>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rgbClr val="00206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'Dinamica global Riesgos ANT V3'!$C$5:$C$6</c:f>
              <c:strCache>
                <c:ptCount val="2"/>
                <c:pt idx="0">
                  <c:v>Riesgo Inherente</c:v>
                </c:pt>
                <c:pt idx="1">
                  <c:v>Riesgo Residual</c:v>
                </c:pt>
              </c:strCache>
            </c:strRef>
          </c:cat>
          <c:val>
            <c:numRef>
              <c:f>'Dinamica global Riesgos ANT V3'!$E$5:$E$6</c:f>
              <c:numCache>
                <c:formatCode>General</c:formatCode>
                <c:ptCount val="2"/>
                <c:pt idx="0">
                  <c:v>21</c:v>
                </c:pt>
                <c:pt idx="1">
                  <c:v>23</c:v>
                </c:pt>
              </c:numCache>
            </c:numRef>
          </c:val>
          <c:extLst>
            <c:ext xmlns:c16="http://schemas.microsoft.com/office/drawing/2014/chart" uri="{C3380CC4-5D6E-409C-BE32-E72D297353CC}">
              <c16:uniqueId val="{00000001-FCCE-4B2D-A2B7-3F5B53434962}"/>
            </c:ext>
          </c:extLst>
        </c:ser>
        <c:ser>
          <c:idx val="2"/>
          <c:order val="2"/>
          <c:tx>
            <c:strRef>
              <c:f>'Dinamica global Riesgos ANT V3'!$F$4</c:f>
              <c:strCache>
                <c:ptCount val="1"/>
                <c:pt idx="0">
                  <c:v>Moderado </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dPt>
            <c:idx val="0"/>
            <c:invertIfNegative val="0"/>
            <c:bubble3D val="0"/>
            <c:spPr>
              <a:solidFill>
                <a:schemeClr val="accent4">
                  <a:lumMod val="60000"/>
                  <a:lumOff val="40000"/>
                </a:schemeClr>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C-FCCE-4B2D-A2B7-3F5B53434962}"/>
              </c:ext>
            </c:extLst>
          </c:dPt>
          <c:dPt>
            <c:idx val="1"/>
            <c:invertIfNegative val="0"/>
            <c:bubble3D val="0"/>
            <c:spPr>
              <a:solidFill>
                <a:schemeClr val="accent4">
                  <a:lumMod val="60000"/>
                  <a:lumOff val="40000"/>
                </a:schemeClr>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D-FCCE-4B2D-A2B7-3F5B53434962}"/>
              </c:ext>
            </c:extLst>
          </c:dPt>
          <c:dLbls>
            <c:dLbl>
              <c:idx val="0"/>
              <c:layout>
                <c:manualLayout>
                  <c:x val="1.1380311115516946E-2"/>
                  <c:y val="3.8018073619294733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FCCE-4B2D-A2B7-3F5B53434962}"/>
                </c:ext>
              </c:extLst>
            </c:dLbl>
            <c:dLbl>
              <c:idx val="1"/>
              <c:layout>
                <c:manualLayout>
                  <c:x val="1.718581975909169E-2"/>
                  <c:y val="4.129793510324483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FCCE-4B2D-A2B7-3F5B53434962}"/>
                </c:ext>
              </c:extLst>
            </c:dLbl>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rgbClr val="00206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'Dinamica global Riesgos ANT V3'!$C$5:$C$6</c:f>
              <c:strCache>
                <c:ptCount val="2"/>
                <c:pt idx="0">
                  <c:v>Riesgo Inherente</c:v>
                </c:pt>
                <c:pt idx="1">
                  <c:v>Riesgo Residual</c:v>
                </c:pt>
              </c:strCache>
            </c:strRef>
          </c:cat>
          <c:val>
            <c:numRef>
              <c:f>'Dinamica global Riesgos ANT V3'!$F$5:$F$6</c:f>
              <c:numCache>
                <c:formatCode>General</c:formatCode>
                <c:ptCount val="2"/>
                <c:pt idx="0">
                  <c:v>3</c:v>
                </c:pt>
                <c:pt idx="1">
                  <c:v>10</c:v>
                </c:pt>
              </c:numCache>
            </c:numRef>
          </c:val>
          <c:extLst>
            <c:ext xmlns:c16="http://schemas.microsoft.com/office/drawing/2014/chart" uri="{C3380CC4-5D6E-409C-BE32-E72D297353CC}">
              <c16:uniqueId val="{00000002-FCCE-4B2D-A2B7-3F5B53434962}"/>
            </c:ext>
          </c:extLst>
        </c:ser>
        <c:ser>
          <c:idx val="3"/>
          <c:order val="3"/>
          <c:tx>
            <c:strRef>
              <c:f>'Dinamica global Riesgos ANT V3'!$G$4</c:f>
              <c:strCache>
                <c:ptCount val="1"/>
                <c:pt idx="0">
                  <c:v>Bajo </c:v>
                </c:pt>
              </c:strCache>
            </c:strRef>
          </c:tx>
          <c:spPr>
            <a:solidFill>
              <a:srgbClr val="92D050"/>
            </a:solidFill>
            <a:ln>
              <a:noFill/>
            </a:ln>
            <a:effectLst>
              <a:outerShdw blurRad="57150" dist="19050" dir="5400000" algn="ctr" rotWithShape="0">
                <a:srgbClr val="000000">
                  <a:alpha val="63000"/>
                </a:srgbClr>
              </a:outerShdw>
            </a:effectLst>
            <a:sp3d/>
          </c:spPr>
          <c:invertIfNegative val="0"/>
          <c:dLbls>
            <c:dLbl>
              <c:idx val="0"/>
              <c:layout>
                <c:manualLayout>
                  <c:x val="0.13797292579533255"/>
                  <c:y val="-8.199070066412329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FCCE-4B2D-A2B7-3F5B53434962}"/>
                </c:ext>
              </c:extLst>
            </c:dLbl>
            <c:dLbl>
              <c:idx val="1"/>
              <c:layout>
                <c:manualLayout>
                  <c:x val="2.2615125188189332E-2"/>
                  <c:y val="-6.035015339504671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FCCE-4B2D-A2B7-3F5B53434962}"/>
                </c:ext>
              </c:extLst>
            </c:dLbl>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'Dinamica global Riesgos ANT V3'!$C$5:$C$6</c:f>
              <c:strCache>
                <c:ptCount val="2"/>
                <c:pt idx="0">
                  <c:v>Riesgo Inherente</c:v>
                </c:pt>
                <c:pt idx="1">
                  <c:v>Riesgo Residual</c:v>
                </c:pt>
              </c:strCache>
            </c:strRef>
          </c:cat>
          <c:val>
            <c:numRef>
              <c:f>'Dinamica global Riesgos ANT V3'!$G$5:$G$6</c:f>
              <c:numCache>
                <c:formatCode>General</c:formatCode>
                <c:ptCount val="2"/>
                <c:pt idx="0">
                  <c:v>2</c:v>
                </c:pt>
                <c:pt idx="1">
                  <c:v>4</c:v>
                </c:pt>
              </c:numCache>
            </c:numRef>
          </c:val>
          <c:extLst>
            <c:ext xmlns:c16="http://schemas.microsoft.com/office/drawing/2014/chart" uri="{C3380CC4-5D6E-409C-BE32-E72D297353CC}">
              <c16:uniqueId val="{00000003-FCCE-4B2D-A2B7-3F5B53434962}"/>
            </c:ext>
          </c:extLst>
        </c:ser>
        <c:dLbls>
          <c:showLegendKey val="0"/>
          <c:showVal val="1"/>
          <c:showCatName val="0"/>
          <c:showSerName val="0"/>
          <c:showPercent val="0"/>
          <c:showBubbleSize val="0"/>
        </c:dLbls>
        <c:gapWidth val="150"/>
        <c:shape val="box"/>
        <c:axId val="189914112"/>
        <c:axId val="189801216"/>
        <c:axId val="187497088"/>
      </c:bar3DChart>
      <c:catAx>
        <c:axId val="18991411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9801216"/>
        <c:crosses val="autoZero"/>
        <c:auto val="1"/>
        <c:lblAlgn val="ctr"/>
        <c:lblOffset val="100"/>
        <c:noMultiLvlLbl val="0"/>
      </c:catAx>
      <c:valAx>
        <c:axId val="1898012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9914112"/>
        <c:crosses val="autoZero"/>
        <c:crossBetween val="between"/>
      </c:valAx>
      <c:serAx>
        <c:axId val="187497088"/>
        <c:scaling>
          <c:orientation val="minMax"/>
        </c:scaling>
        <c:delete val="0"/>
        <c:axPos val="b"/>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1800" b="1" i="0" u="none" strike="noStrike" kern="1200" baseline="0">
                <a:solidFill>
                  <a:srgbClr val="002060"/>
                </a:solidFill>
                <a:latin typeface="+mn-lt"/>
                <a:ea typeface="+mn-ea"/>
                <a:cs typeface="+mn-cs"/>
              </a:defRPr>
            </a:pPr>
            <a:endParaRPr lang="es-CO"/>
          </a:p>
        </c:txPr>
        <c:crossAx val="189801216"/>
        <c:crosses val="autoZero"/>
      </c:serAx>
      <c:dTable>
        <c:showHorzBorder val="0"/>
        <c:showVertBorder val="0"/>
        <c:showOutline val="0"/>
        <c:showKeys val="0"/>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2000" b="1"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289" l="0.70000000000000062" r="0.70000000000000062" t="0.750000000000002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800" b="1" i="0" u="none" strike="noStrike" kern="1200" spc="0" baseline="0">
                <a:solidFill>
                  <a:srgbClr val="002060"/>
                </a:solidFill>
                <a:latin typeface="+mn-lt"/>
                <a:ea typeface="+mn-ea"/>
                <a:cs typeface="+mn-cs"/>
              </a:defRPr>
            </a:pPr>
            <a:r>
              <a:rPr lang="es-CO" sz="3200" b="1">
                <a:solidFill>
                  <a:srgbClr val="006600"/>
                </a:solidFill>
              </a:rPr>
              <a:t>Variación</a:t>
            </a:r>
            <a:r>
              <a:rPr lang="es-CO" sz="3200" b="1" baseline="0">
                <a:solidFill>
                  <a:srgbClr val="006600"/>
                </a:solidFill>
              </a:rPr>
              <a:t> anual del Riesgo residual</a:t>
            </a:r>
            <a:endParaRPr lang="es-CO" sz="3200" b="1">
              <a:solidFill>
                <a:srgbClr val="006600"/>
              </a:solidFill>
            </a:endParaRPr>
          </a:p>
        </c:rich>
      </c:tx>
      <c:layout/>
      <c:overlay val="0"/>
      <c:spPr>
        <a:noFill/>
        <a:ln>
          <a:noFill/>
        </a:ln>
        <a:effectLst/>
      </c:spPr>
      <c:txPr>
        <a:bodyPr rot="0" spcFirstLastPara="1" vertOverflow="ellipsis" vert="horz" wrap="square" anchor="ctr" anchorCtr="1"/>
        <a:lstStyle/>
        <a:p>
          <a:pPr>
            <a:defRPr sz="2800" b="1" i="0" u="none" strike="noStrike" kern="1200" spc="0" baseline="0">
              <a:solidFill>
                <a:srgbClr val="002060"/>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6878404905269185E-2"/>
          <c:y val="9.3907622371945769E-3"/>
          <c:w val="0.77497867117627861"/>
          <c:h val="0.79998686345111381"/>
        </c:manualLayout>
      </c:layout>
      <c:bar3DChart>
        <c:barDir val="col"/>
        <c:grouping val="standard"/>
        <c:varyColors val="0"/>
        <c:ser>
          <c:idx val="0"/>
          <c:order val="0"/>
          <c:tx>
            <c:strRef>
              <c:f>'Comparativo Riesgos 2016 a 2018'!$D$4</c:f>
              <c:strCache>
                <c:ptCount val="1"/>
                <c:pt idx="0">
                  <c:v>Extremo </c:v>
                </c:pt>
              </c:strCache>
            </c:strRef>
          </c:tx>
          <c:spPr>
            <a:solidFill>
              <a:srgbClr val="C00000"/>
            </a:solidFill>
            <a:ln>
              <a:noFill/>
            </a:ln>
            <a:effectLst/>
            <a:sp3d/>
          </c:spPr>
          <c:invertIfNegative val="0"/>
          <c:cat>
            <c:numRef>
              <c:f>'Comparativo Riesgos 2016 a 2018'!$C$5:$C$7</c:f>
              <c:numCache>
                <c:formatCode>General</c:formatCode>
                <c:ptCount val="3"/>
                <c:pt idx="0">
                  <c:v>2016</c:v>
                </c:pt>
                <c:pt idx="1">
                  <c:v>2017</c:v>
                </c:pt>
                <c:pt idx="2">
                  <c:v>2018</c:v>
                </c:pt>
              </c:numCache>
            </c:numRef>
          </c:cat>
          <c:val>
            <c:numRef>
              <c:f>'Comparativo Riesgos 2016 a 2018'!$D$5:$D$7</c:f>
              <c:numCache>
                <c:formatCode>General</c:formatCode>
                <c:ptCount val="3"/>
                <c:pt idx="0">
                  <c:v>9</c:v>
                </c:pt>
                <c:pt idx="1">
                  <c:v>16</c:v>
                </c:pt>
                <c:pt idx="2">
                  <c:v>37</c:v>
                </c:pt>
              </c:numCache>
            </c:numRef>
          </c:val>
          <c:extLst>
            <c:ext xmlns:c16="http://schemas.microsoft.com/office/drawing/2014/chart" uri="{C3380CC4-5D6E-409C-BE32-E72D297353CC}">
              <c16:uniqueId val="{00000000-8867-45AB-977E-3BD854FBD578}"/>
            </c:ext>
          </c:extLst>
        </c:ser>
        <c:ser>
          <c:idx val="1"/>
          <c:order val="1"/>
          <c:tx>
            <c:strRef>
              <c:f>'Comparativo Riesgos 2016 a 2018'!$E$4</c:f>
              <c:strCache>
                <c:ptCount val="1"/>
                <c:pt idx="0">
                  <c:v>Alto </c:v>
                </c:pt>
              </c:strCache>
            </c:strRef>
          </c:tx>
          <c:spPr>
            <a:solidFill>
              <a:srgbClr val="FF9900"/>
            </a:solidFill>
            <a:ln>
              <a:noFill/>
            </a:ln>
            <a:effectLst/>
            <a:sp3d/>
          </c:spPr>
          <c:invertIfNegative val="0"/>
          <c:cat>
            <c:numRef>
              <c:f>'Comparativo Riesgos 2016 a 2018'!$C$5:$C$7</c:f>
              <c:numCache>
                <c:formatCode>General</c:formatCode>
                <c:ptCount val="3"/>
                <c:pt idx="0">
                  <c:v>2016</c:v>
                </c:pt>
                <c:pt idx="1">
                  <c:v>2017</c:v>
                </c:pt>
                <c:pt idx="2">
                  <c:v>2018</c:v>
                </c:pt>
              </c:numCache>
            </c:numRef>
          </c:cat>
          <c:val>
            <c:numRef>
              <c:f>'Comparativo Riesgos 2016 a 2018'!$E$5:$E$7</c:f>
              <c:numCache>
                <c:formatCode>General</c:formatCode>
                <c:ptCount val="3"/>
                <c:pt idx="0">
                  <c:v>3</c:v>
                </c:pt>
                <c:pt idx="1">
                  <c:v>38</c:v>
                </c:pt>
                <c:pt idx="2">
                  <c:v>23</c:v>
                </c:pt>
              </c:numCache>
            </c:numRef>
          </c:val>
          <c:extLst>
            <c:ext xmlns:c16="http://schemas.microsoft.com/office/drawing/2014/chart" uri="{C3380CC4-5D6E-409C-BE32-E72D297353CC}">
              <c16:uniqueId val="{00000001-8867-45AB-977E-3BD854FBD578}"/>
            </c:ext>
          </c:extLst>
        </c:ser>
        <c:ser>
          <c:idx val="2"/>
          <c:order val="2"/>
          <c:tx>
            <c:strRef>
              <c:f>'Comparativo Riesgos 2016 a 2018'!$F$4</c:f>
              <c:strCache>
                <c:ptCount val="1"/>
                <c:pt idx="0">
                  <c:v>Moderado </c:v>
                </c:pt>
              </c:strCache>
            </c:strRef>
          </c:tx>
          <c:spPr>
            <a:solidFill>
              <a:schemeClr val="accent4">
                <a:lumMod val="40000"/>
                <a:lumOff val="60000"/>
              </a:schemeClr>
            </a:solidFill>
            <a:ln>
              <a:noFill/>
            </a:ln>
            <a:effectLst/>
            <a:sp3d/>
          </c:spPr>
          <c:invertIfNegative val="0"/>
          <c:cat>
            <c:numRef>
              <c:f>'Comparativo Riesgos 2016 a 2018'!$C$5:$C$7</c:f>
              <c:numCache>
                <c:formatCode>General</c:formatCode>
                <c:ptCount val="3"/>
                <c:pt idx="0">
                  <c:v>2016</c:v>
                </c:pt>
                <c:pt idx="1">
                  <c:v>2017</c:v>
                </c:pt>
                <c:pt idx="2">
                  <c:v>2018</c:v>
                </c:pt>
              </c:numCache>
            </c:numRef>
          </c:cat>
          <c:val>
            <c:numRef>
              <c:f>'Comparativo Riesgos 2016 a 2018'!$F$5:$F$7</c:f>
              <c:numCache>
                <c:formatCode>General</c:formatCode>
                <c:ptCount val="3"/>
                <c:pt idx="0">
                  <c:v>0</c:v>
                </c:pt>
                <c:pt idx="1">
                  <c:v>11</c:v>
                </c:pt>
                <c:pt idx="2">
                  <c:v>10</c:v>
                </c:pt>
              </c:numCache>
            </c:numRef>
          </c:val>
          <c:extLst>
            <c:ext xmlns:c16="http://schemas.microsoft.com/office/drawing/2014/chart" uri="{C3380CC4-5D6E-409C-BE32-E72D297353CC}">
              <c16:uniqueId val="{00000002-8867-45AB-977E-3BD854FBD578}"/>
            </c:ext>
          </c:extLst>
        </c:ser>
        <c:ser>
          <c:idx val="3"/>
          <c:order val="3"/>
          <c:tx>
            <c:strRef>
              <c:f>'Comparativo Riesgos 2016 a 2018'!$G$4</c:f>
              <c:strCache>
                <c:ptCount val="1"/>
                <c:pt idx="0">
                  <c:v>Bajo </c:v>
                </c:pt>
              </c:strCache>
            </c:strRef>
          </c:tx>
          <c:spPr>
            <a:solidFill>
              <a:srgbClr val="92D050"/>
            </a:solidFill>
            <a:ln>
              <a:noFill/>
            </a:ln>
            <a:effectLst/>
            <a:sp3d/>
          </c:spPr>
          <c:invertIfNegative val="0"/>
          <c:cat>
            <c:numRef>
              <c:f>'Comparativo Riesgos 2016 a 2018'!$C$5:$C$7</c:f>
              <c:numCache>
                <c:formatCode>General</c:formatCode>
                <c:ptCount val="3"/>
                <c:pt idx="0">
                  <c:v>2016</c:v>
                </c:pt>
                <c:pt idx="1">
                  <c:v>2017</c:v>
                </c:pt>
                <c:pt idx="2">
                  <c:v>2018</c:v>
                </c:pt>
              </c:numCache>
            </c:numRef>
          </c:cat>
          <c:val>
            <c:numRef>
              <c:f>'Comparativo Riesgos 2016 a 2018'!$G$5:$G$7</c:f>
              <c:numCache>
                <c:formatCode>General</c:formatCode>
                <c:ptCount val="3"/>
                <c:pt idx="0">
                  <c:v>0</c:v>
                </c:pt>
                <c:pt idx="1">
                  <c:v>3</c:v>
                </c:pt>
                <c:pt idx="2">
                  <c:v>4</c:v>
                </c:pt>
              </c:numCache>
            </c:numRef>
          </c:val>
          <c:extLst>
            <c:ext xmlns:c16="http://schemas.microsoft.com/office/drawing/2014/chart" uri="{C3380CC4-5D6E-409C-BE32-E72D297353CC}">
              <c16:uniqueId val="{00000003-8867-45AB-977E-3BD854FBD578}"/>
            </c:ext>
          </c:extLst>
        </c:ser>
        <c:dLbls>
          <c:showLegendKey val="0"/>
          <c:showVal val="0"/>
          <c:showCatName val="0"/>
          <c:showSerName val="0"/>
          <c:showPercent val="0"/>
          <c:showBubbleSize val="0"/>
        </c:dLbls>
        <c:gapWidth val="150"/>
        <c:shape val="box"/>
        <c:axId val="2064170224"/>
        <c:axId val="2064174800"/>
        <c:axId val="1955585104"/>
      </c:bar3DChart>
      <c:catAx>
        <c:axId val="206417022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64174800"/>
        <c:crosses val="autoZero"/>
        <c:auto val="1"/>
        <c:lblAlgn val="ctr"/>
        <c:lblOffset val="100"/>
        <c:noMultiLvlLbl val="0"/>
      </c:catAx>
      <c:valAx>
        <c:axId val="206417480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64170224"/>
        <c:crosses val="autoZero"/>
        <c:crossBetween val="between"/>
      </c:valAx>
      <c:serAx>
        <c:axId val="1955585104"/>
        <c:scaling>
          <c:orientation val="minMax"/>
        </c:scaling>
        <c:delete val="0"/>
        <c:axPos val="b"/>
        <c:majorTickMark val="none"/>
        <c:minorTickMark val="none"/>
        <c:tickLblPos val="nextTo"/>
        <c:spPr>
          <a:noFill/>
          <a:ln>
            <a:noFill/>
          </a:ln>
          <a:effectLst/>
        </c:spPr>
        <c:txPr>
          <a:bodyPr rot="-60000000" spcFirstLastPara="1" vertOverflow="ellipsis" vert="horz" wrap="square" anchor="ctr" anchorCtr="1"/>
          <a:lstStyle/>
          <a:p>
            <a:pPr>
              <a:defRPr sz="2400" b="1" i="0" u="none" strike="noStrike" kern="1200" baseline="0">
                <a:solidFill>
                  <a:srgbClr val="002060"/>
                </a:solidFill>
                <a:latin typeface="+mn-lt"/>
                <a:ea typeface="+mn-ea"/>
                <a:cs typeface="+mn-cs"/>
              </a:defRPr>
            </a:pPr>
            <a:endParaRPr lang="es-CO"/>
          </a:p>
        </c:txPr>
        <c:crossAx val="2064174800"/>
        <c:crosses val="autoZero"/>
      </c:ser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800" b="1" i="0" u="none" strike="noStrike" kern="1200" baseline="0">
                <a:solidFill>
                  <a:srgbClr val="002060"/>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5400">
                <a:solidFill>
                  <a:srgbClr val="002060"/>
                </a:solidFill>
              </a:defRPr>
            </a:pPr>
            <a:r>
              <a:rPr lang="en-US" sz="5400">
                <a:solidFill>
                  <a:srgbClr val="006600"/>
                </a:solidFill>
              </a:rPr>
              <a:t>Riesgo residual por procesos</a:t>
            </a:r>
          </a:p>
          <a:p>
            <a:pPr>
              <a:defRPr sz="5400">
                <a:solidFill>
                  <a:srgbClr val="002060"/>
                </a:solidFill>
              </a:defRPr>
            </a:pPr>
            <a:r>
              <a:rPr lang="en-US" sz="5400">
                <a:solidFill>
                  <a:srgbClr val="006600"/>
                </a:solidFill>
              </a:rPr>
              <a:t>ANT 2018</a:t>
            </a:r>
          </a:p>
        </c:rich>
      </c:tx>
      <c:layout>
        <c:manualLayout>
          <c:xMode val="edge"/>
          <c:yMode val="edge"/>
          <c:x val="0.34052760404949384"/>
          <c:y val="3.8316402332098431E-2"/>
        </c:manualLayout>
      </c:layout>
      <c:overlay val="0"/>
    </c:title>
    <c:autoTitleDeleted val="0"/>
    <c:view3D>
      <c:rotX val="15"/>
      <c:rotY val="20"/>
      <c:rAngAx val="0"/>
    </c:view3D>
    <c:floor>
      <c:thickness val="0"/>
    </c:floor>
    <c:sideWall>
      <c:thickness val="0"/>
    </c:sideWall>
    <c:backWall>
      <c:thickness val="0"/>
    </c:backWall>
    <c:plotArea>
      <c:layout>
        <c:manualLayout>
          <c:layoutTarget val="inner"/>
          <c:xMode val="edge"/>
          <c:yMode val="edge"/>
          <c:x val="5.4036775403074618E-2"/>
          <c:y val="5.1841834873212192E-3"/>
          <c:w val="0.63722893657570812"/>
          <c:h val="0.79349456021316089"/>
        </c:manualLayout>
      </c:layout>
      <c:bar3DChart>
        <c:barDir val="col"/>
        <c:grouping val="standard"/>
        <c:varyColors val="0"/>
        <c:ser>
          <c:idx val="0"/>
          <c:order val="0"/>
          <c:tx>
            <c:strRef>
              <c:f>'Riesgo residual por Proceso V3'!$B$2</c:f>
              <c:strCache>
                <c:ptCount val="1"/>
                <c:pt idx="0">
                  <c:v>Extremo </c:v>
                </c:pt>
              </c:strCache>
            </c:strRef>
          </c:tx>
          <c:spPr>
            <a:solidFill>
              <a:srgbClr val="FF0000"/>
            </a:solidFill>
            <a:ln w="19050">
              <a:solidFill>
                <a:srgbClr val="C00000"/>
              </a:solidFill>
            </a:ln>
          </c:spPr>
          <c:invertIfNegative val="0"/>
          <c:cat>
            <c:strRef>
              <c:f>'Riesgo residual por Proceso V3'!$A$3:$A$18</c:f>
              <c:strCache>
                <c:ptCount val="16"/>
                <c:pt idx="0">
                  <c:v>Direccionamiento Estratégico</c:v>
                </c:pt>
                <c:pt idx="1">
                  <c:v>Comunicación y gestión con grupos de interés</c:v>
                </c:pt>
                <c:pt idx="2">
                  <c:v>Inteligencia de la información</c:v>
                </c:pt>
                <c:pt idx="3">
                  <c:v>Gestión del modelo de atención</c:v>
                </c:pt>
                <c:pt idx="4">
                  <c:v>Planificación del OSPR</c:v>
                </c:pt>
                <c:pt idx="5">
                  <c:v>Seguridad jurídica sobre la titularidad </c:v>
                </c:pt>
                <c:pt idx="6">
                  <c:v>Acceso a la propiedad </c:v>
                </c:pt>
                <c:pt idx="7">
                  <c:v>Administración de tierras</c:v>
                </c:pt>
                <c:pt idx="8">
                  <c:v>Evaluación del impacto del OSPR</c:v>
                </c:pt>
                <c:pt idx="9">
                  <c:v>Gestión de la información</c:v>
                </c:pt>
                <c:pt idx="10">
                  <c:v>Gestión del Talento Humano</c:v>
                </c:pt>
                <c:pt idx="11">
                  <c:v>Adquisición de bienes y servicios</c:v>
                </c:pt>
                <c:pt idx="12">
                  <c:v>Administración de Bienes y servicios</c:v>
                </c:pt>
                <c:pt idx="13">
                  <c:v>Gestión financiera</c:v>
                </c:pt>
                <c:pt idx="14">
                  <c:v>Apoyo juridico</c:v>
                </c:pt>
                <c:pt idx="15">
                  <c:v>Seguimiento, evaluación y mejora</c:v>
                </c:pt>
              </c:strCache>
            </c:strRef>
          </c:cat>
          <c:val>
            <c:numRef>
              <c:f>'Riesgo residual por Proceso V3'!$B$3:$B$18</c:f>
              <c:numCache>
                <c:formatCode>General</c:formatCode>
                <c:ptCount val="16"/>
                <c:pt idx="0">
                  <c:v>6</c:v>
                </c:pt>
                <c:pt idx="1">
                  <c:v>0</c:v>
                </c:pt>
                <c:pt idx="2">
                  <c:v>4</c:v>
                </c:pt>
                <c:pt idx="3">
                  <c:v>3</c:v>
                </c:pt>
                <c:pt idx="4">
                  <c:v>0</c:v>
                </c:pt>
                <c:pt idx="5">
                  <c:v>2</c:v>
                </c:pt>
                <c:pt idx="6">
                  <c:v>7</c:v>
                </c:pt>
                <c:pt idx="7">
                  <c:v>2</c:v>
                </c:pt>
                <c:pt idx="8">
                  <c:v>1</c:v>
                </c:pt>
                <c:pt idx="9">
                  <c:v>5</c:v>
                </c:pt>
                <c:pt idx="10">
                  <c:v>2</c:v>
                </c:pt>
                <c:pt idx="11">
                  <c:v>1</c:v>
                </c:pt>
                <c:pt idx="12">
                  <c:v>1</c:v>
                </c:pt>
                <c:pt idx="13">
                  <c:v>1</c:v>
                </c:pt>
                <c:pt idx="14">
                  <c:v>0</c:v>
                </c:pt>
                <c:pt idx="15">
                  <c:v>2</c:v>
                </c:pt>
              </c:numCache>
            </c:numRef>
          </c:val>
          <c:extLst>
            <c:ext xmlns:c16="http://schemas.microsoft.com/office/drawing/2014/chart" uri="{C3380CC4-5D6E-409C-BE32-E72D297353CC}">
              <c16:uniqueId val="{00000000-7A02-4F0A-9BAE-837A75F16974}"/>
            </c:ext>
          </c:extLst>
        </c:ser>
        <c:ser>
          <c:idx val="1"/>
          <c:order val="1"/>
          <c:tx>
            <c:strRef>
              <c:f>'Riesgo residual por Proceso V3'!$C$2</c:f>
              <c:strCache>
                <c:ptCount val="1"/>
                <c:pt idx="0">
                  <c:v>Alto </c:v>
                </c:pt>
              </c:strCache>
            </c:strRef>
          </c:tx>
          <c:spPr>
            <a:solidFill>
              <a:srgbClr val="FF9900"/>
            </a:solidFill>
            <a:ln>
              <a:solidFill>
                <a:srgbClr val="993300"/>
              </a:solidFill>
            </a:ln>
          </c:spPr>
          <c:invertIfNegative val="0"/>
          <c:dPt>
            <c:idx val="15"/>
            <c:invertIfNegative val="0"/>
            <c:bubble3D val="0"/>
            <c:spPr>
              <a:solidFill>
                <a:srgbClr val="FF9900"/>
              </a:solidFill>
              <a:ln>
                <a:solidFill>
                  <a:schemeClr val="accent2">
                    <a:lumMod val="75000"/>
                  </a:schemeClr>
                </a:solidFill>
              </a:ln>
            </c:spPr>
            <c:extLst>
              <c:ext xmlns:c16="http://schemas.microsoft.com/office/drawing/2014/chart" uri="{C3380CC4-5D6E-409C-BE32-E72D297353CC}">
                <c16:uniqueId val="{0000000D-29CF-45CF-B958-509AEF6302C4}"/>
              </c:ext>
            </c:extLst>
          </c:dPt>
          <c:cat>
            <c:strRef>
              <c:f>'Riesgo residual por Proceso V3'!$A$3:$A$18</c:f>
              <c:strCache>
                <c:ptCount val="16"/>
                <c:pt idx="0">
                  <c:v>Direccionamiento Estratégico</c:v>
                </c:pt>
                <c:pt idx="1">
                  <c:v>Comunicación y gestión con grupos de interés</c:v>
                </c:pt>
                <c:pt idx="2">
                  <c:v>Inteligencia de la información</c:v>
                </c:pt>
                <c:pt idx="3">
                  <c:v>Gestión del modelo de atención</c:v>
                </c:pt>
                <c:pt idx="4">
                  <c:v>Planificación del OSPR</c:v>
                </c:pt>
                <c:pt idx="5">
                  <c:v>Seguridad jurídica sobre la titularidad </c:v>
                </c:pt>
                <c:pt idx="6">
                  <c:v>Acceso a la propiedad </c:v>
                </c:pt>
                <c:pt idx="7">
                  <c:v>Administración de tierras</c:v>
                </c:pt>
                <c:pt idx="8">
                  <c:v>Evaluación del impacto del OSPR</c:v>
                </c:pt>
                <c:pt idx="9">
                  <c:v>Gestión de la información</c:v>
                </c:pt>
                <c:pt idx="10">
                  <c:v>Gestión del Talento Humano</c:v>
                </c:pt>
                <c:pt idx="11">
                  <c:v>Adquisición de bienes y servicios</c:v>
                </c:pt>
                <c:pt idx="12">
                  <c:v>Administración de Bienes y servicios</c:v>
                </c:pt>
                <c:pt idx="13">
                  <c:v>Gestión financiera</c:v>
                </c:pt>
                <c:pt idx="14">
                  <c:v>Apoyo juridico</c:v>
                </c:pt>
                <c:pt idx="15">
                  <c:v>Seguimiento, evaluación y mejora</c:v>
                </c:pt>
              </c:strCache>
            </c:strRef>
          </c:cat>
          <c:val>
            <c:numRef>
              <c:f>'Riesgo residual por Proceso V3'!$C$3:$C$18</c:f>
              <c:numCache>
                <c:formatCode>General</c:formatCode>
                <c:ptCount val="16"/>
                <c:pt idx="0">
                  <c:v>0</c:v>
                </c:pt>
                <c:pt idx="1">
                  <c:v>1</c:v>
                </c:pt>
                <c:pt idx="2">
                  <c:v>1</c:v>
                </c:pt>
                <c:pt idx="3">
                  <c:v>0</c:v>
                </c:pt>
                <c:pt idx="4">
                  <c:v>3</c:v>
                </c:pt>
                <c:pt idx="5">
                  <c:v>1</c:v>
                </c:pt>
                <c:pt idx="6">
                  <c:v>0</c:v>
                </c:pt>
                <c:pt idx="7">
                  <c:v>0</c:v>
                </c:pt>
                <c:pt idx="8">
                  <c:v>0</c:v>
                </c:pt>
                <c:pt idx="9">
                  <c:v>2</c:v>
                </c:pt>
                <c:pt idx="10">
                  <c:v>2</c:v>
                </c:pt>
                <c:pt idx="11">
                  <c:v>1</c:v>
                </c:pt>
                <c:pt idx="12">
                  <c:v>6</c:v>
                </c:pt>
                <c:pt idx="13">
                  <c:v>5</c:v>
                </c:pt>
                <c:pt idx="14">
                  <c:v>0</c:v>
                </c:pt>
                <c:pt idx="15">
                  <c:v>1</c:v>
                </c:pt>
              </c:numCache>
            </c:numRef>
          </c:val>
          <c:extLst>
            <c:ext xmlns:c16="http://schemas.microsoft.com/office/drawing/2014/chart" uri="{C3380CC4-5D6E-409C-BE32-E72D297353CC}">
              <c16:uniqueId val="{00000001-7A02-4F0A-9BAE-837A75F16974}"/>
            </c:ext>
          </c:extLst>
        </c:ser>
        <c:ser>
          <c:idx val="2"/>
          <c:order val="2"/>
          <c:tx>
            <c:strRef>
              <c:f>'Riesgo residual por Proceso V3'!$D$2</c:f>
              <c:strCache>
                <c:ptCount val="1"/>
                <c:pt idx="0">
                  <c:v>Moderado </c:v>
                </c:pt>
              </c:strCache>
            </c:strRef>
          </c:tx>
          <c:spPr>
            <a:solidFill>
              <a:srgbClr val="FFFF99"/>
            </a:solidFill>
            <a:ln>
              <a:solidFill>
                <a:schemeClr val="accent4">
                  <a:lumMod val="75000"/>
                </a:schemeClr>
              </a:solidFill>
            </a:ln>
          </c:spPr>
          <c:invertIfNegative val="0"/>
          <c:cat>
            <c:strRef>
              <c:f>'Riesgo residual por Proceso V3'!$A$3:$A$18</c:f>
              <c:strCache>
                <c:ptCount val="16"/>
                <c:pt idx="0">
                  <c:v>Direccionamiento Estratégico</c:v>
                </c:pt>
                <c:pt idx="1">
                  <c:v>Comunicación y gestión con grupos de interés</c:v>
                </c:pt>
                <c:pt idx="2">
                  <c:v>Inteligencia de la información</c:v>
                </c:pt>
                <c:pt idx="3">
                  <c:v>Gestión del modelo de atención</c:v>
                </c:pt>
                <c:pt idx="4">
                  <c:v>Planificación del OSPR</c:v>
                </c:pt>
                <c:pt idx="5">
                  <c:v>Seguridad jurídica sobre la titularidad </c:v>
                </c:pt>
                <c:pt idx="6">
                  <c:v>Acceso a la propiedad </c:v>
                </c:pt>
                <c:pt idx="7">
                  <c:v>Administración de tierras</c:v>
                </c:pt>
                <c:pt idx="8">
                  <c:v>Evaluación del impacto del OSPR</c:v>
                </c:pt>
                <c:pt idx="9">
                  <c:v>Gestión de la información</c:v>
                </c:pt>
                <c:pt idx="10">
                  <c:v>Gestión del Talento Humano</c:v>
                </c:pt>
                <c:pt idx="11">
                  <c:v>Adquisición de bienes y servicios</c:v>
                </c:pt>
                <c:pt idx="12">
                  <c:v>Administración de Bienes y servicios</c:v>
                </c:pt>
                <c:pt idx="13">
                  <c:v>Gestión financiera</c:v>
                </c:pt>
                <c:pt idx="14">
                  <c:v>Apoyo juridico</c:v>
                </c:pt>
                <c:pt idx="15">
                  <c:v>Seguimiento, evaluación y mejora</c:v>
                </c:pt>
              </c:strCache>
            </c:strRef>
          </c:cat>
          <c:val>
            <c:numRef>
              <c:f>'Riesgo residual por Proceso V3'!$D$3:$D$18</c:f>
              <c:numCache>
                <c:formatCode>General</c:formatCode>
                <c:ptCount val="16"/>
                <c:pt idx="0">
                  <c:v>0</c:v>
                </c:pt>
                <c:pt idx="1">
                  <c:v>3</c:v>
                </c:pt>
                <c:pt idx="2">
                  <c:v>0</c:v>
                </c:pt>
                <c:pt idx="3">
                  <c:v>0</c:v>
                </c:pt>
                <c:pt idx="4">
                  <c:v>1</c:v>
                </c:pt>
                <c:pt idx="5">
                  <c:v>0</c:v>
                </c:pt>
                <c:pt idx="6">
                  <c:v>0</c:v>
                </c:pt>
                <c:pt idx="7">
                  <c:v>0</c:v>
                </c:pt>
                <c:pt idx="8">
                  <c:v>0</c:v>
                </c:pt>
                <c:pt idx="9">
                  <c:v>2</c:v>
                </c:pt>
                <c:pt idx="10">
                  <c:v>0</c:v>
                </c:pt>
                <c:pt idx="11">
                  <c:v>0</c:v>
                </c:pt>
                <c:pt idx="12">
                  <c:v>2</c:v>
                </c:pt>
                <c:pt idx="13">
                  <c:v>0</c:v>
                </c:pt>
                <c:pt idx="14">
                  <c:v>0</c:v>
                </c:pt>
                <c:pt idx="15">
                  <c:v>2</c:v>
                </c:pt>
              </c:numCache>
            </c:numRef>
          </c:val>
          <c:extLst>
            <c:ext xmlns:c16="http://schemas.microsoft.com/office/drawing/2014/chart" uri="{C3380CC4-5D6E-409C-BE32-E72D297353CC}">
              <c16:uniqueId val="{00000002-7A02-4F0A-9BAE-837A75F16974}"/>
            </c:ext>
          </c:extLst>
        </c:ser>
        <c:ser>
          <c:idx val="3"/>
          <c:order val="3"/>
          <c:tx>
            <c:strRef>
              <c:f>'Riesgo residual por Proceso V3'!$E$2</c:f>
              <c:strCache>
                <c:ptCount val="1"/>
                <c:pt idx="0">
                  <c:v>Bajo </c:v>
                </c:pt>
              </c:strCache>
            </c:strRef>
          </c:tx>
          <c:spPr>
            <a:solidFill>
              <a:srgbClr val="92D050"/>
            </a:solidFill>
            <a:ln>
              <a:solidFill>
                <a:schemeClr val="accent6">
                  <a:lumMod val="50000"/>
                </a:schemeClr>
              </a:solidFill>
            </a:ln>
          </c:spPr>
          <c:invertIfNegative val="0"/>
          <c:cat>
            <c:strRef>
              <c:f>'Riesgo residual por Proceso V3'!$A$3:$A$18</c:f>
              <c:strCache>
                <c:ptCount val="16"/>
                <c:pt idx="0">
                  <c:v>Direccionamiento Estratégico</c:v>
                </c:pt>
                <c:pt idx="1">
                  <c:v>Comunicación y gestión con grupos de interés</c:v>
                </c:pt>
                <c:pt idx="2">
                  <c:v>Inteligencia de la información</c:v>
                </c:pt>
                <c:pt idx="3">
                  <c:v>Gestión del modelo de atención</c:v>
                </c:pt>
                <c:pt idx="4">
                  <c:v>Planificación del OSPR</c:v>
                </c:pt>
                <c:pt idx="5">
                  <c:v>Seguridad jurídica sobre la titularidad </c:v>
                </c:pt>
                <c:pt idx="6">
                  <c:v>Acceso a la propiedad </c:v>
                </c:pt>
                <c:pt idx="7">
                  <c:v>Administración de tierras</c:v>
                </c:pt>
                <c:pt idx="8">
                  <c:v>Evaluación del impacto del OSPR</c:v>
                </c:pt>
                <c:pt idx="9">
                  <c:v>Gestión de la información</c:v>
                </c:pt>
                <c:pt idx="10">
                  <c:v>Gestión del Talento Humano</c:v>
                </c:pt>
                <c:pt idx="11">
                  <c:v>Adquisición de bienes y servicios</c:v>
                </c:pt>
                <c:pt idx="12">
                  <c:v>Administración de Bienes y servicios</c:v>
                </c:pt>
                <c:pt idx="13">
                  <c:v>Gestión financiera</c:v>
                </c:pt>
                <c:pt idx="14">
                  <c:v>Apoyo juridico</c:v>
                </c:pt>
                <c:pt idx="15">
                  <c:v>Seguimiento, evaluación y mejora</c:v>
                </c:pt>
              </c:strCache>
            </c:strRef>
          </c:cat>
          <c:val>
            <c:numRef>
              <c:f>'Riesgo residual por Proceso V3'!$E$3:$E$18</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1</c:v>
                </c:pt>
                <c:pt idx="13">
                  <c:v>0</c:v>
                </c:pt>
                <c:pt idx="14">
                  <c:v>3</c:v>
                </c:pt>
                <c:pt idx="15">
                  <c:v>0</c:v>
                </c:pt>
              </c:numCache>
            </c:numRef>
          </c:val>
          <c:extLst>
            <c:ext xmlns:c16="http://schemas.microsoft.com/office/drawing/2014/chart" uri="{C3380CC4-5D6E-409C-BE32-E72D297353CC}">
              <c16:uniqueId val="{00000003-7A02-4F0A-9BAE-837A75F16974}"/>
            </c:ext>
          </c:extLst>
        </c:ser>
        <c:dLbls>
          <c:showLegendKey val="0"/>
          <c:showVal val="0"/>
          <c:showCatName val="0"/>
          <c:showSerName val="0"/>
          <c:showPercent val="0"/>
          <c:showBubbleSize val="0"/>
        </c:dLbls>
        <c:gapWidth val="150"/>
        <c:shape val="box"/>
        <c:axId val="189856000"/>
        <c:axId val="189854464"/>
        <c:axId val="189798592"/>
      </c:bar3DChart>
      <c:valAx>
        <c:axId val="189854464"/>
        <c:scaling>
          <c:orientation val="minMax"/>
        </c:scaling>
        <c:delete val="0"/>
        <c:axPos val="l"/>
        <c:majorGridlines/>
        <c:numFmt formatCode="General" sourceLinked="1"/>
        <c:majorTickMark val="out"/>
        <c:minorTickMark val="none"/>
        <c:tickLblPos val="nextTo"/>
        <c:crossAx val="189856000"/>
        <c:crosses val="autoZero"/>
        <c:crossBetween val="between"/>
      </c:valAx>
      <c:catAx>
        <c:axId val="189856000"/>
        <c:scaling>
          <c:orientation val="minMax"/>
        </c:scaling>
        <c:delete val="0"/>
        <c:axPos val="b"/>
        <c:majorGridlines/>
        <c:numFmt formatCode="General" sourceLinked="0"/>
        <c:majorTickMark val="out"/>
        <c:minorTickMark val="none"/>
        <c:tickLblPos val="nextTo"/>
        <c:txPr>
          <a:bodyPr/>
          <a:lstStyle/>
          <a:p>
            <a:pPr>
              <a:defRPr sz="3600" b="1"/>
            </a:pPr>
            <a:endParaRPr lang="es-CO"/>
          </a:p>
        </c:txPr>
        <c:crossAx val="189854464"/>
        <c:crosses val="autoZero"/>
        <c:auto val="1"/>
        <c:lblAlgn val="ctr"/>
        <c:lblOffset val="100"/>
        <c:noMultiLvlLbl val="0"/>
      </c:catAx>
      <c:serAx>
        <c:axId val="189798592"/>
        <c:scaling>
          <c:orientation val="minMax"/>
        </c:scaling>
        <c:delete val="0"/>
        <c:axPos val="b"/>
        <c:majorTickMark val="out"/>
        <c:minorTickMark val="none"/>
        <c:tickLblPos val="nextTo"/>
        <c:crossAx val="189854464"/>
        <c:crosses val="autoZero"/>
      </c:serAx>
    </c:plotArea>
    <c:legend>
      <c:legendPos val="r"/>
      <c:layout>
        <c:manualLayout>
          <c:xMode val="edge"/>
          <c:yMode val="edge"/>
          <c:x val="0.14306502612763239"/>
          <c:y val="0.87956988352718801"/>
          <c:w val="0.49082073633717743"/>
          <c:h val="0.10852812963596942"/>
        </c:manualLayout>
      </c:layout>
      <c:overlay val="0"/>
      <c:txPr>
        <a:bodyPr/>
        <a:lstStyle/>
        <a:p>
          <a:pPr>
            <a:defRPr sz="4400"/>
          </a:pPr>
          <a:endParaRPr lang="es-CO"/>
        </a:p>
      </c:txPr>
    </c:legend>
    <c:plotVisOnly val="1"/>
    <c:dispBlanksAs val="gap"/>
    <c:showDLblsOverMax val="0"/>
  </c:chart>
  <c:txPr>
    <a:bodyPr/>
    <a:lstStyle/>
    <a:p>
      <a:pPr>
        <a:defRPr sz="1400"/>
      </a:pPr>
      <a:endParaRPr lang="es-CO"/>
    </a:p>
  </c:txPr>
  <c:printSettings>
    <c:headerFooter/>
    <c:pageMargins b="0.75000000000000322" l="0.70000000000000062" r="0.70000000000000062" t="0.75000000000000322" header="0.30000000000000032" footer="0.30000000000000032"/>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838200</xdr:colOff>
      <xdr:row>5</xdr:row>
      <xdr:rowOff>76200</xdr:rowOff>
    </xdr:from>
    <xdr:to>
      <xdr:col>3</xdr:col>
      <xdr:colOff>962025</xdr:colOff>
      <xdr:row>5</xdr:row>
      <xdr:rowOff>711198</xdr:rowOff>
    </xdr:to>
    <xdr:pic>
      <xdr:nvPicPr>
        <xdr:cNvPr id="2" name="Imagen 1" descr="Resultado de imagen para vector Agencia nacional de tierras"/>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4449"/>
        <a:stretch/>
      </xdr:blipFill>
      <xdr:spPr bwMode="auto">
        <a:xfrm>
          <a:off x="1628775" y="304800"/>
          <a:ext cx="1933575" cy="6349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59530</xdr:colOff>
      <xdr:row>0</xdr:row>
      <xdr:rowOff>59528</xdr:rowOff>
    </xdr:from>
    <xdr:to>
      <xdr:col>7</xdr:col>
      <xdr:colOff>142873</xdr:colOff>
      <xdr:row>35</xdr:row>
      <xdr:rowOff>11905</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357188</xdr:colOff>
      <xdr:row>0</xdr:row>
      <xdr:rowOff>81110</xdr:rowOff>
    </xdr:from>
    <xdr:to>
      <xdr:col>5</xdr:col>
      <xdr:colOff>702469</xdr:colOff>
      <xdr:row>6</xdr:row>
      <xdr:rowOff>47624</xdr:rowOff>
    </xdr:to>
    <xdr:pic>
      <xdr:nvPicPr>
        <xdr:cNvPr id="6" name="Imagen 5" descr="Resultado de imagen para vector Agencia nacional de tierra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67376" y="81110"/>
          <a:ext cx="2536031" cy="11095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17</xdr:col>
      <xdr:colOff>81643</xdr:colOff>
      <xdr:row>36</xdr:row>
      <xdr:rowOff>149678</xdr:rowOff>
    </xdr:to>
    <xdr:graphicFrame macro="">
      <xdr:nvGraphicFramePr>
        <xdr:cNvPr id="3" name="Gráfico 2">
          <a:extLst>
            <a:ext uri="{FF2B5EF4-FFF2-40B4-BE49-F238E27FC236}">
              <a16:creationId xmlns:a16="http://schemas.microsoft.com/office/drawing/2014/main" id="{6C9A8A17-12C1-40E3-821A-2400587221D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12</xdr:col>
      <xdr:colOff>95250</xdr:colOff>
      <xdr:row>27</xdr:row>
      <xdr:rowOff>176893</xdr:rowOff>
    </xdr:from>
    <xdr:to>
      <xdr:col>16</xdr:col>
      <xdr:colOff>285748</xdr:colOff>
      <xdr:row>35</xdr:row>
      <xdr:rowOff>69736</xdr:rowOff>
    </xdr:to>
    <xdr:pic>
      <xdr:nvPicPr>
        <xdr:cNvPr id="4" name="Imagen 3" descr="Resultado de imagen para vector Agencia nacional de tierra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34500" y="6640286"/>
          <a:ext cx="3238498" cy="14168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174625</xdr:colOff>
      <xdr:row>38</xdr:row>
      <xdr:rowOff>0</xdr:rowOff>
    </xdr:to>
    <xdr:graphicFrame macro="">
      <xdr:nvGraphicFramePr>
        <xdr:cNvPr id="4" name="Gráfico 3">
          <a:extLst>
            <a:ext uri="{FF2B5EF4-FFF2-40B4-BE49-F238E27FC236}">
              <a16:creationId xmlns:a16="http://schemas.microsoft.com/office/drawing/2014/main" id="{00000000-0008-0000-04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79375</xdr:colOff>
      <xdr:row>28</xdr:row>
      <xdr:rowOff>0</xdr:rowOff>
    </xdr:from>
    <xdr:to>
      <xdr:col>14</xdr:col>
      <xdr:colOff>269873</xdr:colOff>
      <xdr:row>35</xdr:row>
      <xdr:rowOff>83343</xdr:rowOff>
    </xdr:to>
    <xdr:pic>
      <xdr:nvPicPr>
        <xdr:cNvPr id="3" name="Imagen 2" descr="Resultado de imagen para vector Agencia nacional de tierra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98000" y="7350125"/>
          <a:ext cx="3238498" cy="14168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42</xdr:col>
      <xdr:colOff>381000</xdr:colOff>
      <xdr:row>69</xdr:row>
      <xdr:rowOff>23812</xdr:rowOff>
    </xdr:to>
    <xdr:graphicFrame macro="">
      <xdr:nvGraphicFramePr>
        <xdr:cNvPr id="2" name="1 Gráfico">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0.74207</cdr:x>
      <cdr:y>0.79407</cdr:y>
    </cdr:from>
    <cdr:to>
      <cdr:x>0.93199</cdr:x>
      <cdr:y>0.93366</cdr:y>
    </cdr:to>
    <cdr:pic>
      <cdr:nvPicPr>
        <cdr:cNvPr id="2" name="Imagen 1" descr="Resultado de imagen para vector Agencia nacional de tierras"/>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472894" y="14257231"/>
          <a:ext cx="4983762" cy="250628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ika.robayo/Desktop/Escritorio/ERIKA%20R/ANT/2018/PLANEACI&#211;N/PLAN%20DE%20ACCI&#211;N/RIESGOS%20DE%20GESTI&#211;N%202018/ADMINISTRACI&#211;N%20DE%20BIENES%20Y%20SERVICIOS/Administraci&#243;n%20de%20%20ByS%20Mapa%20de%20Riesgos%20ANT%20V3%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Mapa de Riesgos Gestión"/>
      <sheetName val="Mapa de calor"/>
      <sheetName val="Tipos de riesgos ANT V2 2017"/>
      <sheetName val="Análisis global ANT V2"/>
      <sheetName val="Comparativo 2016 a 2018"/>
      <sheetName val="Riesgo residual por Proceso V2"/>
      <sheetName val="IGR"/>
      <sheetName val="INVENTARIO"/>
    </sheetNames>
    <sheetDataSet>
      <sheetData sheetId="0" refreshError="1"/>
      <sheetData sheetId="1">
        <row r="307">
          <cell r="B307">
            <v>1</v>
          </cell>
        </row>
        <row r="308">
          <cell r="B308">
            <v>2</v>
          </cell>
        </row>
        <row r="309">
          <cell r="B309">
            <v>3</v>
          </cell>
        </row>
        <row r="310">
          <cell r="B310">
            <v>4</v>
          </cell>
        </row>
        <row r="311">
          <cell r="B311">
            <v>5</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77"/>
  <sheetViews>
    <sheetView showGridLines="0" showRowColHeaders="0" tabSelected="1" topLeftCell="A5" zoomScale="60" zoomScaleNormal="60" zoomScaleSheetLayoutView="20" workbookViewId="0">
      <pane xSplit="4" ySplit="5" topLeftCell="E28" activePane="bottomRight" state="frozen"/>
      <selection activeCell="A5" sqref="A5"/>
      <selection pane="topRight" activeCell="E5" sqref="E5"/>
      <selection pane="bottomLeft" activeCell="A11" sqref="A11"/>
      <selection pane="bottomRight" activeCell="C10" sqref="C10"/>
    </sheetView>
  </sheetViews>
  <sheetFormatPr baseColWidth="10" defaultColWidth="11" defaultRowHeight="18" x14ac:dyDescent="0.25"/>
  <cols>
    <col min="1" max="1" width="2.85546875" style="24" customWidth="1"/>
    <col min="2" max="2" width="9" style="22" customWidth="1"/>
    <col min="3" max="3" width="27.140625" style="21" customWidth="1"/>
    <col min="4" max="4" width="53.140625" style="22" customWidth="1"/>
    <col min="5" max="5" width="24.5703125" style="22" customWidth="1"/>
    <col min="6" max="6" width="94" style="174" customWidth="1"/>
    <col min="7" max="7" width="104" style="174" customWidth="1"/>
    <col min="8" max="10" width="12.7109375" style="22" customWidth="1"/>
    <col min="11" max="11" width="16" style="23" customWidth="1"/>
    <col min="12" max="12" width="82.5703125" style="174" customWidth="1"/>
    <col min="13" max="15" width="12.7109375" style="22" customWidth="1"/>
    <col min="16" max="16" width="15.28515625" style="22" customWidth="1"/>
    <col min="17" max="17" width="93.85546875" style="168" customWidth="1"/>
    <col min="18" max="18" width="58.7109375" style="22" customWidth="1"/>
    <col min="19" max="19" width="49.28515625" style="22" customWidth="1"/>
    <col min="20" max="24" width="8.7109375" style="24" customWidth="1"/>
    <col min="25" max="25" width="17.85546875" style="24" hidden="1" customWidth="1"/>
    <col min="26" max="26" width="19.28515625" style="24" hidden="1" customWidth="1"/>
    <col min="27" max="27" width="69.7109375" style="24" hidden="1" customWidth="1"/>
    <col min="28" max="28" width="17.42578125" style="24" customWidth="1"/>
    <col min="29" max="29" width="117.5703125" style="168" customWidth="1"/>
    <col min="30" max="30" width="45.7109375" style="23" customWidth="1"/>
    <col min="31" max="32" width="11" style="24"/>
    <col min="33" max="33" width="11" style="24" customWidth="1"/>
    <col min="34" max="34" width="13.85546875" style="24" hidden="1" customWidth="1"/>
    <col min="35" max="35" width="14.140625" style="24" hidden="1" customWidth="1"/>
    <col min="36" max="36" width="15.28515625" style="24" hidden="1" customWidth="1"/>
    <col min="37" max="37" width="16" style="24" hidden="1" customWidth="1"/>
    <col min="38" max="38" width="13" style="24" hidden="1" customWidth="1"/>
    <col min="39" max="39" width="11" style="24" customWidth="1"/>
    <col min="40" max="40" width="16.28515625" style="24" hidden="1" customWidth="1"/>
    <col min="41" max="41" width="13.7109375" style="24" hidden="1" customWidth="1"/>
    <col min="42" max="42" width="24.28515625" style="24" customWidth="1"/>
    <col min="43" max="16384" width="11" style="24"/>
  </cols>
  <sheetData>
    <row r="1" spans="2:41" ht="46.5" hidden="1" customHeight="1" x14ac:dyDescent="0.25"/>
    <row r="2" spans="2:41" s="25" customFormat="1" ht="41.25" hidden="1" customHeight="1" x14ac:dyDescent="0.25">
      <c r="C2" s="26"/>
      <c r="D2" s="234"/>
      <c r="E2" s="234"/>
      <c r="F2" s="234"/>
      <c r="G2" s="238" t="s">
        <v>71</v>
      </c>
      <c r="H2" s="238"/>
      <c r="I2" s="238"/>
      <c r="J2" s="238"/>
      <c r="K2" s="238"/>
      <c r="L2" s="237" t="s">
        <v>78</v>
      </c>
      <c r="M2" s="237"/>
      <c r="N2" s="237"/>
      <c r="O2" s="237"/>
      <c r="P2" s="237"/>
      <c r="Q2" s="237"/>
      <c r="R2" s="237"/>
      <c r="S2" s="237"/>
      <c r="T2" s="241" t="s">
        <v>74</v>
      </c>
      <c r="U2" s="242"/>
      <c r="V2" s="242"/>
      <c r="W2" s="242"/>
      <c r="X2" s="242"/>
      <c r="Y2" s="242"/>
      <c r="Z2" s="242"/>
      <c r="AA2" s="242"/>
      <c r="AB2" s="243"/>
      <c r="AC2" s="237" t="s">
        <v>77</v>
      </c>
      <c r="AD2" s="237"/>
    </row>
    <row r="3" spans="2:41" s="25" customFormat="1" ht="41.25" hidden="1" customHeight="1" x14ac:dyDescent="0.25">
      <c r="C3" s="26"/>
      <c r="D3" s="234"/>
      <c r="E3" s="234"/>
      <c r="F3" s="234"/>
      <c r="G3" s="238" t="s">
        <v>72</v>
      </c>
      <c r="H3" s="238"/>
      <c r="I3" s="238"/>
      <c r="J3" s="238"/>
      <c r="K3" s="238"/>
      <c r="L3" s="237" t="s">
        <v>80</v>
      </c>
      <c r="M3" s="237"/>
      <c r="N3" s="237"/>
      <c r="O3" s="237"/>
      <c r="P3" s="237"/>
      <c r="Q3" s="237"/>
      <c r="R3" s="237"/>
      <c r="S3" s="237"/>
      <c r="T3" s="241" t="s">
        <v>75</v>
      </c>
      <c r="U3" s="242"/>
      <c r="V3" s="242"/>
      <c r="W3" s="242"/>
      <c r="X3" s="242"/>
      <c r="Y3" s="242"/>
      <c r="Z3" s="242"/>
      <c r="AA3" s="242"/>
      <c r="AB3" s="243"/>
      <c r="AC3" s="237">
        <v>1</v>
      </c>
      <c r="AD3" s="237"/>
    </row>
    <row r="4" spans="2:41" s="25" customFormat="1" ht="41.25" hidden="1" customHeight="1" x14ac:dyDescent="0.25">
      <c r="C4" s="26"/>
      <c r="D4" s="235"/>
      <c r="E4" s="235"/>
      <c r="F4" s="235"/>
      <c r="G4" s="239" t="s">
        <v>73</v>
      </c>
      <c r="H4" s="239"/>
      <c r="I4" s="239"/>
      <c r="J4" s="239"/>
      <c r="K4" s="239"/>
      <c r="L4" s="236" t="s">
        <v>79</v>
      </c>
      <c r="M4" s="236"/>
      <c r="N4" s="236"/>
      <c r="O4" s="236"/>
      <c r="P4" s="236"/>
      <c r="Q4" s="236"/>
      <c r="R4" s="236"/>
      <c r="S4" s="236"/>
      <c r="T4" s="244" t="s">
        <v>76</v>
      </c>
      <c r="U4" s="245"/>
      <c r="V4" s="245"/>
      <c r="W4" s="245"/>
      <c r="X4" s="245"/>
      <c r="Y4" s="245"/>
      <c r="Z4" s="245"/>
      <c r="AA4" s="245"/>
      <c r="AB4" s="246"/>
      <c r="AC4" s="240">
        <v>42803</v>
      </c>
      <c r="AD4" s="240"/>
    </row>
    <row r="5" spans="2:41" s="116" customFormat="1" ht="18" customHeight="1" thickBot="1" x14ac:dyDescent="0.3">
      <c r="C5" s="117"/>
      <c r="D5" s="118"/>
      <c r="E5" s="118"/>
      <c r="F5" s="182"/>
      <c r="G5" s="183"/>
      <c r="H5" s="114"/>
      <c r="I5" s="114"/>
      <c r="J5" s="114"/>
      <c r="K5" s="114"/>
      <c r="L5" s="169"/>
      <c r="M5" s="119"/>
      <c r="N5" s="119"/>
      <c r="O5" s="119"/>
      <c r="P5" s="119"/>
      <c r="Q5" s="169"/>
      <c r="R5" s="119"/>
      <c r="S5" s="119"/>
      <c r="T5" s="114"/>
      <c r="U5" s="114"/>
      <c r="V5" s="114"/>
      <c r="W5" s="114"/>
      <c r="X5" s="114"/>
      <c r="Y5" s="114"/>
      <c r="Z5" s="114"/>
      <c r="AA5" s="114"/>
      <c r="AB5" s="114"/>
      <c r="AC5" s="176"/>
      <c r="AD5" s="115"/>
    </row>
    <row r="6" spans="2:41" s="167" customFormat="1" ht="65.25" customHeight="1" thickBot="1" x14ac:dyDescent="0.4">
      <c r="B6" s="228" t="s">
        <v>337</v>
      </c>
      <c r="C6" s="229"/>
      <c r="D6" s="229"/>
      <c r="E6" s="229"/>
      <c r="F6" s="229"/>
      <c r="G6" s="229"/>
      <c r="H6" s="229"/>
      <c r="I6" s="229"/>
      <c r="J6" s="229"/>
      <c r="K6" s="229"/>
      <c r="L6" s="229"/>
      <c r="M6" s="229"/>
      <c r="N6" s="229"/>
      <c r="O6" s="229"/>
      <c r="P6" s="229"/>
      <c r="Q6" s="229"/>
      <c r="R6" s="229"/>
      <c r="S6" s="229"/>
      <c r="T6" s="229"/>
      <c r="U6" s="229"/>
      <c r="V6" s="229"/>
      <c r="W6" s="229"/>
      <c r="X6" s="229"/>
      <c r="Y6" s="229"/>
      <c r="Z6" s="229"/>
      <c r="AA6" s="229"/>
      <c r="AB6" s="230"/>
      <c r="AC6" s="226" t="s">
        <v>0</v>
      </c>
      <c r="AD6" s="227"/>
    </row>
    <row r="7" spans="2:41" s="25" customFormat="1" ht="27.75" customHeight="1" x14ac:dyDescent="0.25">
      <c r="B7" s="219" t="s">
        <v>1</v>
      </c>
      <c r="C7" s="221" t="s">
        <v>90</v>
      </c>
      <c r="D7" s="217" t="s">
        <v>2</v>
      </c>
      <c r="E7" s="217" t="s">
        <v>39</v>
      </c>
      <c r="F7" s="217" t="s">
        <v>3</v>
      </c>
      <c r="G7" s="217" t="s">
        <v>4</v>
      </c>
      <c r="H7" s="221" t="s">
        <v>16</v>
      </c>
      <c r="I7" s="221"/>
      <c r="J7" s="223"/>
      <c r="K7" s="219" t="s">
        <v>5</v>
      </c>
      <c r="L7" s="217" t="s">
        <v>6</v>
      </c>
      <c r="M7" s="221" t="s">
        <v>7</v>
      </c>
      <c r="N7" s="221"/>
      <c r="O7" s="223"/>
      <c r="P7" s="219" t="s">
        <v>8</v>
      </c>
      <c r="Q7" s="217" t="s">
        <v>9</v>
      </c>
      <c r="R7" s="217" t="s">
        <v>10</v>
      </c>
      <c r="S7" s="217" t="s">
        <v>297</v>
      </c>
      <c r="T7" s="221" t="s">
        <v>62</v>
      </c>
      <c r="U7" s="221"/>
      <c r="V7" s="221"/>
      <c r="W7" s="221"/>
      <c r="X7" s="221"/>
      <c r="Y7" s="260" t="s">
        <v>68</v>
      </c>
      <c r="Z7" s="260"/>
      <c r="AA7" s="217" t="s">
        <v>11</v>
      </c>
      <c r="AB7" s="258" t="s">
        <v>81</v>
      </c>
      <c r="AC7" s="254" t="s">
        <v>12</v>
      </c>
      <c r="AD7" s="256" t="s">
        <v>13</v>
      </c>
    </row>
    <row r="8" spans="2:41" s="25" customFormat="1" ht="27.75" customHeight="1" x14ac:dyDescent="0.25">
      <c r="B8" s="220"/>
      <c r="C8" s="222"/>
      <c r="D8" s="218"/>
      <c r="E8" s="218"/>
      <c r="F8" s="218"/>
      <c r="G8" s="218"/>
      <c r="H8" s="224" t="s">
        <v>38</v>
      </c>
      <c r="I8" s="224" t="s">
        <v>14</v>
      </c>
      <c r="J8" s="225" t="s">
        <v>15</v>
      </c>
      <c r="K8" s="220"/>
      <c r="L8" s="218"/>
      <c r="M8" s="232" t="s">
        <v>38</v>
      </c>
      <c r="N8" s="232" t="s">
        <v>14</v>
      </c>
      <c r="O8" s="233" t="s">
        <v>15</v>
      </c>
      <c r="P8" s="220"/>
      <c r="Q8" s="218"/>
      <c r="R8" s="218"/>
      <c r="S8" s="218"/>
      <c r="T8" s="218" t="s">
        <v>217</v>
      </c>
      <c r="U8" s="218"/>
      <c r="V8" s="218"/>
      <c r="W8" s="218"/>
      <c r="X8" s="218"/>
      <c r="Y8" s="261"/>
      <c r="Z8" s="261"/>
      <c r="AA8" s="218"/>
      <c r="AB8" s="259"/>
      <c r="AC8" s="255"/>
      <c r="AD8" s="257"/>
      <c r="AH8" s="249" t="s">
        <v>991</v>
      </c>
      <c r="AI8" s="249"/>
      <c r="AJ8" s="249"/>
      <c r="AK8" s="249"/>
      <c r="AL8" s="249"/>
      <c r="AN8" s="252" t="s">
        <v>277</v>
      </c>
      <c r="AO8" s="253"/>
    </row>
    <row r="9" spans="2:41" s="25" customFormat="1" ht="66" customHeight="1" x14ac:dyDescent="0.25">
      <c r="B9" s="220"/>
      <c r="C9" s="222"/>
      <c r="D9" s="218"/>
      <c r="E9" s="218"/>
      <c r="F9" s="218"/>
      <c r="G9" s="218"/>
      <c r="H9" s="224"/>
      <c r="I9" s="224"/>
      <c r="J9" s="225"/>
      <c r="K9" s="220"/>
      <c r="L9" s="218"/>
      <c r="M9" s="232"/>
      <c r="N9" s="232"/>
      <c r="O9" s="233"/>
      <c r="P9" s="220"/>
      <c r="Q9" s="218"/>
      <c r="R9" s="218"/>
      <c r="S9" s="218"/>
      <c r="T9" s="165" t="s">
        <v>63</v>
      </c>
      <c r="U9" s="166" t="s">
        <v>64</v>
      </c>
      <c r="V9" s="166" t="s">
        <v>65</v>
      </c>
      <c r="W9" s="166" t="s">
        <v>66</v>
      </c>
      <c r="X9" s="166" t="s">
        <v>67</v>
      </c>
      <c r="Y9" s="165" t="s">
        <v>69</v>
      </c>
      <c r="Z9" s="165" t="s">
        <v>70</v>
      </c>
      <c r="AA9" s="218"/>
      <c r="AB9" s="259"/>
      <c r="AC9" s="255"/>
      <c r="AD9" s="257"/>
      <c r="AH9" s="34" t="s">
        <v>272</v>
      </c>
      <c r="AI9" s="35" t="s">
        <v>274</v>
      </c>
      <c r="AJ9" s="36" t="s">
        <v>275</v>
      </c>
      <c r="AK9" s="37" t="s">
        <v>273</v>
      </c>
      <c r="AL9" s="38">
        <v>1</v>
      </c>
      <c r="AN9" s="39" t="s">
        <v>278</v>
      </c>
      <c r="AO9" s="158">
        <v>42</v>
      </c>
    </row>
    <row r="10" spans="2:41" ht="220.5" customHeight="1" x14ac:dyDescent="0.25">
      <c r="B10" s="137" t="s">
        <v>42</v>
      </c>
      <c r="C10" s="143" t="s">
        <v>91</v>
      </c>
      <c r="D10" s="147" t="s">
        <v>759</v>
      </c>
      <c r="E10" s="147" t="s">
        <v>41</v>
      </c>
      <c r="F10" s="73" t="s">
        <v>766</v>
      </c>
      <c r="G10" s="73" t="s">
        <v>760</v>
      </c>
      <c r="H10" s="147">
        <v>4</v>
      </c>
      <c r="I10" s="147">
        <v>5</v>
      </c>
      <c r="J10" s="139" t="s">
        <v>99</v>
      </c>
      <c r="K10" s="137" t="s">
        <v>93</v>
      </c>
      <c r="L10" s="73" t="s">
        <v>761</v>
      </c>
      <c r="M10" s="147">
        <v>3</v>
      </c>
      <c r="N10" s="147">
        <v>5</v>
      </c>
      <c r="O10" s="139" t="s">
        <v>99</v>
      </c>
      <c r="P10" s="137" t="s">
        <v>53</v>
      </c>
      <c r="Q10" s="73" t="s">
        <v>762</v>
      </c>
      <c r="R10" s="147" t="s">
        <v>17</v>
      </c>
      <c r="S10" s="147" t="s">
        <v>302</v>
      </c>
      <c r="T10" s="147">
        <v>1</v>
      </c>
      <c r="U10" s="151"/>
      <c r="V10" s="151"/>
      <c r="W10" s="151"/>
      <c r="X10" s="151">
        <v>1</v>
      </c>
      <c r="Y10" s="151"/>
      <c r="Z10" s="156"/>
      <c r="AA10" s="146" t="s">
        <v>763</v>
      </c>
      <c r="AB10" s="138" t="s">
        <v>83</v>
      </c>
      <c r="AC10" s="177" t="s">
        <v>764</v>
      </c>
      <c r="AD10" s="141" t="s">
        <v>765</v>
      </c>
      <c r="AH10" s="153"/>
      <c r="AI10" s="154"/>
      <c r="AJ10" s="154"/>
      <c r="AK10" s="154"/>
      <c r="AL10" s="155"/>
      <c r="AN10" s="78"/>
      <c r="AO10" s="69"/>
    </row>
    <row r="11" spans="2:41" ht="237" customHeight="1" x14ac:dyDescent="0.25">
      <c r="B11" s="137" t="s">
        <v>43</v>
      </c>
      <c r="C11" s="143" t="s">
        <v>91</v>
      </c>
      <c r="D11" s="147" t="s">
        <v>767</v>
      </c>
      <c r="E11" s="147" t="s">
        <v>41</v>
      </c>
      <c r="F11" s="73" t="s">
        <v>993</v>
      </c>
      <c r="G11" s="73" t="s">
        <v>768</v>
      </c>
      <c r="H11" s="147">
        <v>4</v>
      </c>
      <c r="I11" s="147">
        <v>5</v>
      </c>
      <c r="J11" s="139" t="s">
        <v>99</v>
      </c>
      <c r="K11" s="137" t="s">
        <v>93</v>
      </c>
      <c r="L11" s="73" t="s">
        <v>769</v>
      </c>
      <c r="M11" s="147">
        <v>3</v>
      </c>
      <c r="N11" s="147">
        <v>5</v>
      </c>
      <c r="O11" s="139" t="s">
        <v>99</v>
      </c>
      <c r="P11" s="137" t="s">
        <v>53</v>
      </c>
      <c r="Q11" s="73" t="s">
        <v>923</v>
      </c>
      <c r="R11" s="147" t="s">
        <v>17</v>
      </c>
      <c r="S11" s="147" t="s">
        <v>465</v>
      </c>
      <c r="T11" s="147">
        <v>1</v>
      </c>
      <c r="U11" s="151"/>
      <c r="V11" s="151"/>
      <c r="W11" s="151">
        <v>1</v>
      </c>
      <c r="X11" s="151"/>
      <c r="Y11" s="151">
        <v>0</v>
      </c>
      <c r="Z11" s="156">
        <f t="shared" ref="Z11" si="0">Y11/T11</f>
        <v>0</v>
      </c>
      <c r="AA11" s="146" t="s">
        <v>770</v>
      </c>
      <c r="AB11" s="138" t="s">
        <v>83</v>
      </c>
      <c r="AC11" s="177" t="s">
        <v>772</v>
      </c>
      <c r="AD11" s="141" t="s">
        <v>771</v>
      </c>
      <c r="AH11" s="153"/>
      <c r="AI11" s="154"/>
      <c r="AJ11" s="154"/>
      <c r="AK11" s="154"/>
      <c r="AL11" s="155"/>
      <c r="AN11" s="78" t="s">
        <v>992</v>
      </c>
      <c r="AO11" s="69">
        <v>7</v>
      </c>
    </row>
    <row r="12" spans="2:41" ht="312" customHeight="1" x14ac:dyDescent="0.25">
      <c r="B12" s="137" t="s">
        <v>44</v>
      </c>
      <c r="C12" s="143" t="s">
        <v>91</v>
      </c>
      <c r="D12" s="147" t="s">
        <v>84</v>
      </c>
      <c r="E12" s="147" t="s">
        <v>41</v>
      </c>
      <c r="F12" s="73" t="s">
        <v>244</v>
      </c>
      <c r="G12" s="73" t="s">
        <v>85</v>
      </c>
      <c r="H12" s="147">
        <v>3</v>
      </c>
      <c r="I12" s="147">
        <v>5</v>
      </c>
      <c r="J12" s="139" t="s">
        <v>99</v>
      </c>
      <c r="K12" s="137" t="s">
        <v>93</v>
      </c>
      <c r="L12" s="73" t="s">
        <v>308</v>
      </c>
      <c r="M12" s="147">
        <v>2</v>
      </c>
      <c r="N12" s="147">
        <v>5</v>
      </c>
      <c r="O12" s="139" t="s">
        <v>99</v>
      </c>
      <c r="P12" s="137" t="s">
        <v>53</v>
      </c>
      <c r="Q12" s="73" t="s">
        <v>300</v>
      </c>
      <c r="R12" s="147" t="s">
        <v>17</v>
      </c>
      <c r="S12" s="147" t="s">
        <v>302</v>
      </c>
      <c r="T12" s="147" t="s">
        <v>303</v>
      </c>
      <c r="U12" s="151"/>
      <c r="V12" s="151"/>
      <c r="W12" s="151"/>
      <c r="X12" s="151" t="s">
        <v>303</v>
      </c>
      <c r="Y12" s="151"/>
      <c r="Z12" s="156" t="e">
        <f>Y12/T12</f>
        <v>#VALUE!</v>
      </c>
      <c r="AA12" s="146" t="s">
        <v>306</v>
      </c>
      <c r="AB12" s="138" t="s">
        <v>83</v>
      </c>
      <c r="AC12" s="177" t="s">
        <v>305</v>
      </c>
      <c r="AD12" s="141" t="s">
        <v>304</v>
      </c>
      <c r="AH12" s="69">
        <v>58</v>
      </c>
      <c r="AI12" s="69">
        <v>1</v>
      </c>
      <c r="AJ12" s="69">
        <v>13</v>
      </c>
      <c r="AK12" s="69">
        <v>10</v>
      </c>
      <c r="AL12" s="69">
        <v>14</v>
      </c>
      <c r="AN12" s="78" t="s">
        <v>83</v>
      </c>
      <c r="AO12" s="69">
        <v>70</v>
      </c>
    </row>
    <row r="13" spans="2:41" ht="219" customHeight="1" x14ac:dyDescent="0.25">
      <c r="B13" s="137" t="s">
        <v>45</v>
      </c>
      <c r="C13" s="143" t="s">
        <v>91</v>
      </c>
      <c r="D13" s="68" t="s">
        <v>87</v>
      </c>
      <c r="E13" s="68" t="s">
        <v>59</v>
      </c>
      <c r="F13" s="171" t="s">
        <v>309</v>
      </c>
      <c r="G13" s="171" t="s">
        <v>310</v>
      </c>
      <c r="H13" s="68">
        <v>4</v>
      </c>
      <c r="I13" s="147">
        <v>5</v>
      </c>
      <c r="J13" s="139" t="s">
        <v>99</v>
      </c>
      <c r="K13" s="137" t="s">
        <v>93</v>
      </c>
      <c r="L13" s="73" t="s">
        <v>311</v>
      </c>
      <c r="M13" s="147">
        <v>2</v>
      </c>
      <c r="N13" s="147">
        <v>5</v>
      </c>
      <c r="O13" s="139" t="s">
        <v>99</v>
      </c>
      <c r="P13" s="137" t="s">
        <v>53</v>
      </c>
      <c r="Q13" s="73" t="s">
        <v>285</v>
      </c>
      <c r="R13" s="147" t="s">
        <v>17</v>
      </c>
      <c r="S13" s="147" t="s">
        <v>315</v>
      </c>
      <c r="T13" s="147">
        <v>2</v>
      </c>
      <c r="U13" s="151">
        <v>1</v>
      </c>
      <c r="V13" s="151"/>
      <c r="W13" s="151">
        <v>1</v>
      </c>
      <c r="X13" s="151"/>
      <c r="Y13" s="151">
        <v>2</v>
      </c>
      <c r="Z13" s="156">
        <f>Y13/T13</f>
        <v>1</v>
      </c>
      <c r="AA13" s="146"/>
      <c r="AB13" s="138" t="s">
        <v>83</v>
      </c>
      <c r="AC13" s="177" t="s">
        <v>270</v>
      </c>
      <c r="AD13" s="141" t="s">
        <v>271</v>
      </c>
    </row>
    <row r="14" spans="2:41" ht="182.25" customHeight="1" x14ac:dyDescent="0.25">
      <c r="B14" s="137" t="s">
        <v>46</v>
      </c>
      <c r="C14" s="143" t="s">
        <v>91</v>
      </c>
      <c r="D14" s="147" t="s">
        <v>86</v>
      </c>
      <c r="E14" s="147" t="s">
        <v>41</v>
      </c>
      <c r="F14" s="73" t="s">
        <v>258</v>
      </c>
      <c r="G14" s="73" t="s">
        <v>168</v>
      </c>
      <c r="H14" s="147">
        <v>3</v>
      </c>
      <c r="I14" s="147">
        <v>5</v>
      </c>
      <c r="J14" s="139" t="s">
        <v>99</v>
      </c>
      <c r="K14" s="137" t="s">
        <v>93</v>
      </c>
      <c r="L14" s="73" t="s">
        <v>307</v>
      </c>
      <c r="M14" s="147">
        <v>2</v>
      </c>
      <c r="N14" s="147">
        <v>5</v>
      </c>
      <c r="O14" s="130" t="s">
        <v>99</v>
      </c>
      <c r="P14" s="137" t="s">
        <v>53</v>
      </c>
      <c r="Q14" s="73" t="s">
        <v>301</v>
      </c>
      <c r="R14" s="147" t="s">
        <v>17</v>
      </c>
      <c r="S14" s="147" t="s">
        <v>298</v>
      </c>
      <c r="T14" s="147">
        <v>12</v>
      </c>
      <c r="U14" s="151"/>
      <c r="V14" s="151"/>
      <c r="W14" s="151">
        <v>4</v>
      </c>
      <c r="X14" s="151">
        <v>8</v>
      </c>
      <c r="Y14" s="151"/>
      <c r="Z14" s="156">
        <f t="shared" ref="Z14" si="1">Y14/T14</f>
        <v>0</v>
      </c>
      <c r="AA14" s="146" t="s">
        <v>299</v>
      </c>
      <c r="AB14" s="138" t="s">
        <v>83</v>
      </c>
      <c r="AC14" s="177" t="s">
        <v>305</v>
      </c>
      <c r="AD14" s="141" t="s">
        <v>304</v>
      </c>
      <c r="AH14" s="262" t="s">
        <v>276</v>
      </c>
      <c r="AI14" s="263"/>
      <c r="AJ14" s="263"/>
      <c r="AK14" s="263"/>
      <c r="AL14" s="264"/>
      <c r="AN14" s="78" t="s">
        <v>82</v>
      </c>
      <c r="AO14" s="69">
        <v>10</v>
      </c>
    </row>
    <row r="15" spans="2:41" ht="186.75" customHeight="1" x14ac:dyDescent="0.25">
      <c r="B15" s="137" t="s">
        <v>47</v>
      </c>
      <c r="C15" s="143" t="s">
        <v>91</v>
      </c>
      <c r="D15" s="147" t="s">
        <v>750</v>
      </c>
      <c r="E15" s="147" t="s">
        <v>41</v>
      </c>
      <c r="F15" s="73" t="s">
        <v>751</v>
      </c>
      <c r="G15" s="73" t="s">
        <v>758</v>
      </c>
      <c r="H15" s="147">
        <v>4</v>
      </c>
      <c r="I15" s="147">
        <v>5</v>
      </c>
      <c r="J15" s="139" t="s">
        <v>99</v>
      </c>
      <c r="K15" s="137" t="s">
        <v>93</v>
      </c>
      <c r="L15" s="73" t="s">
        <v>752</v>
      </c>
      <c r="M15" s="147">
        <v>3</v>
      </c>
      <c r="N15" s="147">
        <v>5</v>
      </c>
      <c r="O15" s="130" t="s">
        <v>99</v>
      </c>
      <c r="P15" s="137" t="s">
        <v>53</v>
      </c>
      <c r="Q15" s="73" t="s">
        <v>753</v>
      </c>
      <c r="R15" s="147" t="s">
        <v>17</v>
      </c>
      <c r="S15" s="147" t="s">
        <v>754</v>
      </c>
      <c r="T15" s="147">
        <v>1</v>
      </c>
      <c r="U15" s="151"/>
      <c r="V15" s="151"/>
      <c r="W15" s="151"/>
      <c r="X15" s="151">
        <v>1</v>
      </c>
      <c r="Y15" s="151"/>
      <c r="Z15" s="156">
        <v>0</v>
      </c>
      <c r="AA15" s="146" t="s">
        <v>755</v>
      </c>
      <c r="AB15" s="138" t="s">
        <v>82</v>
      </c>
      <c r="AC15" s="177" t="s">
        <v>756</v>
      </c>
      <c r="AD15" s="141" t="s">
        <v>757</v>
      </c>
      <c r="AH15" s="157"/>
      <c r="AI15" s="157"/>
      <c r="AJ15" s="157"/>
      <c r="AK15" s="157"/>
      <c r="AL15" s="157"/>
      <c r="AN15" s="79"/>
      <c r="AO15" s="157"/>
    </row>
    <row r="16" spans="2:41" ht="117.75" customHeight="1" x14ac:dyDescent="0.25">
      <c r="B16" s="201" t="s">
        <v>201</v>
      </c>
      <c r="C16" s="206" t="s">
        <v>321</v>
      </c>
      <c r="D16" s="202" t="s">
        <v>322</v>
      </c>
      <c r="E16" s="202" t="s">
        <v>57</v>
      </c>
      <c r="F16" s="209" t="s">
        <v>245</v>
      </c>
      <c r="G16" s="209" t="s">
        <v>92</v>
      </c>
      <c r="H16" s="202">
        <v>3</v>
      </c>
      <c r="I16" s="202">
        <v>3</v>
      </c>
      <c r="J16" s="203" t="str">
        <f>IF(H16+I16=0,"",IF(OR(AND(H16=1,I16=1),AND(H16=1,I16=2),AND(H16=2,I16=1),AND(H16=2,I16=2),AND(H16=3,I16=1),AND(H16=1,I16=10)),"Bajo",IF(OR(AND(H16=4,I16=1),AND(H16=3,I16=2),AND(H16=2,I16=3),AND(H16=2,I16=5),AND(H16=1,I16=3),AND(H16=1,I16=5),AND(H16=1,I16=20),AND(H16=2,I16=10)),"Moderado",IF(OR(AND(H16=5,I16=1),AND(H16=4,I16=2),AND(H16=4,I16=3),AND(H16=4,I16=5),AND(H16=3,I16=3),AND(H16=3,I16=5),AND(H16=2,I16=4),AND(H16=1,I16=4),AND(H16=1,I16=5),AND(H16=5,I16=2),AND(H16=2,I16=20),AND(H16=3,I16=10),AND(H16=4,I16=10),AND(H16=5,I16=10)),"Alto",IF(OR(AND(H16=5,I16=3),AND(H16=5,I16=4),AND(H16=5,I16=5),AND(H16=4,I16=4),AND(H16=4,I16=5),AND(H16=3,I16=4),AND(H16=3,I16=5),AND(H16=2,I16=5),AND(H16=3,I16=20),AND(H16=4,I16=20),AND(H16=5,I16=20)),"Extremo","")))))</f>
        <v>Alto</v>
      </c>
      <c r="K16" s="201" t="s">
        <v>93</v>
      </c>
      <c r="L16" s="209" t="s">
        <v>218</v>
      </c>
      <c r="M16" s="202">
        <v>1</v>
      </c>
      <c r="N16" s="202">
        <v>3</v>
      </c>
      <c r="O16" s="231" t="str">
        <f>IF(M16+N16=0,"",IF(OR(AND(M16=1,N16=1),AND(M16=1,N16=2),AND(M16=2,N16=1),AND(M16=2,N16=2),AND(M16=3,N16=1),AND(M16=1,N16=10)),"Bajo",IF(OR(AND(M16=4,N16=1),AND(M16=3,N16=2),AND(M16=2,N16=3),AND(M16=2,N16=5),AND(M16=1,N16=3),AND(M16=1,N16=5),AND(M16=1,N16=20),AND(M16=2,N16=10)),"Moderado",IF(OR(AND(M16=5,N16=1),AND(M16=4,N16=2),AND(M16=4,N16=3),AND(M16=4,N16=5),AND(M16=3,N16=3),AND(M16=3,N16=5),AND(M16=2,N16=4),AND(M16=1,N16=4),AND(M16=1,N16=5),AND(M16=5,N16=2),AND(M16=2,N16=20),AND(M16=3,N16=10),AND(M16=4,N16=10),AND(M16=5,N16=10)),"Alto",IF(OR(AND(M16=5,N16=3),AND(M16=5,N16=4),AND(M16=5,N16=5),AND(M16=4,N16=4),AND(M16=4,N16=5),AND(M16=3,N16=4),AND(M16=3,N16=5),AND(M16=2,N16=5),AND(M16=3,N16=20),AND(M16=4,N16=20),AND(M16=5,N16=20)),"Extremo","")))))</f>
        <v>Moderado</v>
      </c>
      <c r="P16" s="201" t="s">
        <v>52</v>
      </c>
      <c r="Q16" s="73" t="s">
        <v>324</v>
      </c>
      <c r="R16" s="147" t="s">
        <v>323</v>
      </c>
      <c r="S16" s="147" t="s">
        <v>326</v>
      </c>
      <c r="T16" s="147">
        <v>1</v>
      </c>
      <c r="U16" s="151"/>
      <c r="V16" s="151"/>
      <c r="W16" s="151">
        <v>1</v>
      </c>
      <c r="X16" s="151"/>
      <c r="Y16" s="80">
        <v>1</v>
      </c>
      <c r="Z16" s="156">
        <f>Y16/T16</f>
        <v>1</v>
      </c>
      <c r="AA16" s="146" t="s">
        <v>787</v>
      </c>
      <c r="AB16" s="247" t="s">
        <v>83</v>
      </c>
      <c r="AC16" s="210" t="s">
        <v>328</v>
      </c>
      <c r="AD16" s="211" t="s">
        <v>329</v>
      </c>
      <c r="AH16" s="81"/>
      <c r="AI16" s="81"/>
      <c r="AJ16" s="81"/>
      <c r="AK16" s="81"/>
      <c r="AL16" s="81"/>
    </row>
    <row r="17" spans="1:38" ht="131.25" customHeight="1" x14ac:dyDescent="0.25">
      <c r="B17" s="201"/>
      <c r="C17" s="206"/>
      <c r="D17" s="202"/>
      <c r="E17" s="202"/>
      <c r="F17" s="209"/>
      <c r="G17" s="209"/>
      <c r="H17" s="202"/>
      <c r="I17" s="202"/>
      <c r="J17" s="203"/>
      <c r="K17" s="201"/>
      <c r="L17" s="209"/>
      <c r="M17" s="202"/>
      <c r="N17" s="202"/>
      <c r="O17" s="231"/>
      <c r="P17" s="201"/>
      <c r="Q17" s="73" t="s">
        <v>325</v>
      </c>
      <c r="R17" s="147" t="s">
        <v>323</v>
      </c>
      <c r="S17" s="147" t="s">
        <v>327</v>
      </c>
      <c r="T17" s="147">
        <v>1</v>
      </c>
      <c r="U17" s="151"/>
      <c r="V17" s="151"/>
      <c r="W17" s="151"/>
      <c r="X17" s="151">
        <v>1</v>
      </c>
      <c r="Y17" s="82">
        <v>1</v>
      </c>
      <c r="Z17" s="156">
        <f>Y17/T17</f>
        <v>1</v>
      </c>
      <c r="AA17" s="146" t="s">
        <v>788</v>
      </c>
      <c r="AB17" s="247"/>
      <c r="AC17" s="210"/>
      <c r="AD17" s="211"/>
      <c r="AH17" s="81"/>
      <c r="AI17" s="81"/>
      <c r="AJ17" s="81"/>
      <c r="AK17" s="81"/>
      <c r="AL17" s="81"/>
    </row>
    <row r="18" spans="1:38" ht="105.75" customHeight="1" x14ac:dyDescent="0.25">
      <c r="B18" s="201" t="s">
        <v>48</v>
      </c>
      <c r="C18" s="206" t="s">
        <v>98</v>
      </c>
      <c r="D18" s="202" t="s">
        <v>94</v>
      </c>
      <c r="E18" s="202" t="s">
        <v>57</v>
      </c>
      <c r="F18" s="209" t="s">
        <v>246</v>
      </c>
      <c r="G18" s="209" t="s">
        <v>95</v>
      </c>
      <c r="H18" s="202">
        <v>3</v>
      </c>
      <c r="I18" s="202">
        <v>3</v>
      </c>
      <c r="J18" s="203" t="str">
        <f>IF(H18+I18=0,"",IF(OR(AND(H18=1,I18=1),AND(H18=1,I18=2),AND(H18=2,I18=1),AND(H18=2,I18=2),AND(H18=3,I18=1),AND(H18=1,I18=10)),"Bajo",IF(OR(AND(H18=4,I18=1),AND(H18=3,I18=2),AND(H18=2,I18=3),AND(H18=2,I18=5),AND(H18=1,I18=3),AND(H18=1,I18=5),AND(H18=1,I18=20),AND(H18=2,I18=10)),"Moderado",IF(OR(AND(H18=5,I18=1),AND(H18=4,I18=2),AND(H18=4,I18=3),AND(H18=4,I18=5),AND(H18=3,I18=3),AND(H18=3,I18=5),AND(H18=2,I18=4),AND(H18=1,I18=4),AND(H18=1,I18=5),AND(H18=5,I18=2),AND(H18=2,I18=20),AND(H18=3,I18=10),AND(H18=4,I18=10),AND(H18=5,I18=10)),"Alto",IF(OR(AND(H18=5,I18=3),AND(H18=5,I18=4),AND(H18=5,I18=5),AND(H18=4,I18=4),AND(H18=4,I18=5),AND(H18=3,I18=4),AND(H18=3,I18=5),AND(H18=2,I18=5),AND(H18=3,I18=20),AND(H18=4,I18=20),AND(H18=5,I18=20)),"Extremo","")))))</f>
        <v>Alto</v>
      </c>
      <c r="K18" s="201" t="s">
        <v>93</v>
      </c>
      <c r="L18" s="209" t="s">
        <v>216</v>
      </c>
      <c r="M18" s="202">
        <v>1</v>
      </c>
      <c r="N18" s="202">
        <v>3</v>
      </c>
      <c r="O18" s="231" t="str">
        <f>IF(M18+N18=0,"",IF(OR(AND(M18=1,N18=1),AND(M18=1,N18=2),AND(M18=2,N18=1),AND(M18=2,N18=2),AND(M18=3,N18=1),AND(M18=1,N18=10)),"Bajo",IF(OR(AND(M18=4,N18=1),AND(M18=3,N18=2),AND(M18=2,N18=3),AND(M18=2,N18=5),AND(M18=1,N18=3),AND(M18=1,N18=5),AND(M18=1,N18=20),AND(M18=2,N18=10)),"Moderado",IF(OR(AND(M18=5,N18=1),AND(M18=4,N18=2),AND(M18=4,N18=3),AND(M18=4,N18=5),AND(M18=3,N18=3),AND(M18=3,N18=5),AND(M18=2,N18=4),AND(M18=1,N18=4),AND(M18=1,N18=5),AND(M18=5,N18=2),AND(M18=2,N18=20),AND(M18=3,N18=10),AND(M18=4,N18=10),AND(M18=5,N18=10)),"Alto",IF(OR(AND(M18=5,N18=3),AND(M18=5,N18=4),AND(M18=5,N18=5),AND(M18=4,N18=4),AND(M18=4,N18=5),AND(M18=3,N18=4),AND(M18=3,N18=5),AND(M18=2,N18=5),AND(M18=3,N18=20),AND(M18=4,N18=20),AND(M18=5,N18=20)),"Extremo","")))))</f>
        <v>Moderado</v>
      </c>
      <c r="P18" s="201" t="s">
        <v>53</v>
      </c>
      <c r="Q18" s="73" t="s">
        <v>330</v>
      </c>
      <c r="R18" s="147" t="s">
        <v>323</v>
      </c>
      <c r="S18" s="147" t="s">
        <v>97</v>
      </c>
      <c r="T18" s="147">
        <v>1</v>
      </c>
      <c r="U18" s="151"/>
      <c r="V18" s="151"/>
      <c r="W18" s="151">
        <v>1</v>
      </c>
      <c r="X18" s="151">
        <v>0.5</v>
      </c>
      <c r="Y18" s="82">
        <v>1</v>
      </c>
      <c r="Z18" s="156">
        <v>1</v>
      </c>
      <c r="AA18" s="146" t="s">
        <v>789</v>
      </c>
      <c r="AB18" s="247" t="s">
        <v>83</v>
      </c>
      <c r="AC18" s="210" t="s">
        <v>266</v>
      </c>
      <c r="AD18" s="211" t="s">
        <v>267</v>
      </c>
      <c r="AH18" s="250"/>
      <c r="AI18" s="250"/>
      <c r="AJ18" s="250"/>
      <c r="AK18" s="250"/>
      <c r="AL18" s="250"/>
    </row>
    <row r="19" spans="1:38" ht="78.75" customHeight="1" x14ac:dyDescent="0.25">
      <c r="B19" s="201"/>
      <c r="C19" s="206"/>
      <c r="D19" s="202"/>
      <c r="E19" s="202"/>
      <c r="F19" s="209"/>
      <c r="G19" s="209"/>
      <c r="H19" s="202"/>
      <c r="I19" s="202"/>
      <c r="J19" s="203"/>
      <c r="K19" s="201"/>
      <c r="L19" s="209"/>
      <c r="M19" s="202"/>
      <c r="N19" s="202"/>
      <c r="O19" s="231"/>
      <c r="P19" s="201"/>
      <c r="Q19" s="73" t="s">
        <v>331</v>
      </c>
      <c r="R19" s="147" t="s">
        <v>323</v>
      </c>
      <c r="S19" s="147" t="s">
        <v>332</v>
      </c>
      <c r="T19" s="147">
        <v>1</v>
      </c>
      <c r="U19" s="151"/>
      <c r="V19" s="151"/>
      <c r="W19" s="151"/>
      <c r="X19" s="151">
        <v>1</v>
      </c>
      <c r="Y19" s="82">
        <v>1</v>
      </c>
      <c r="Z19" s="156">
        <f>Y19/T19</f>
        <v>1</v>
      </c>
      <c r="AA19" s="146" t="s">
        <v>790</v>
      </c>
      <c r="AB19" s="247"/>
      <c r="AC19" s="210"/>
      <c r="AD19" s="211"/>
    </row>
    <row r="20" spans="1:38" ht="135.75" customHeight="1" x14ac:dyDescent="0.25">
      <c r="B20" s="137" t="s">
        <v>49</v>
      </c>
      <c r="C20" s="143" t="s">
        <v>321</v>
      </c>
      <c r="D20" s="147" t="s">
        <v>333</v>
      </c>
      <c r="E20" s="147" t="s">
        <v>57</v>
      </c>
      <c r="F20" s="73" t="s">
        <v>334</v>
      </c>
      <c r="G20" s="73" t="s">
        <v>247</v>
      </c>
      <c r="H20" s="147">
        <v>3</v>
      </c>
      <c r="I20" s="147">
        <v>2</v>
      </c>
      <c r="J20" s="139" t="str">
        <f>IF(H20+I20=0,"",IF(OR(AND(H20=1,I20=1),AND(H20=1,I20=2),AND(H20=2,I20=1),AND(H20=2,I20=2),AND(H20=3,I20=1),AND(H20=1,I20=10)),"Bajo",IF(OR(AND(H20=4,I20=1),AND(H20=3,I20=2),AND(H20=2,I20=3),AND(H20=2,I20=5),AND(H20=1,I20=3),AND(H20=1,I20=5),AND(H20=1,I20=20),AND(H20=2,I20=10)),"Moderado",IF(OR(AND(H20=5,I20=1),AND(H20=4,I20=2),AND(H20=4,I20=3),AND(H20=4,I20=5),AND(H20=3,I20=3),AND(H20=3,I20=5),AND(H20=2,I20=4),AND(H20=1,I20=4),AND(H20=1,I20=5),AND(H20=5,I20=2),AND(H20=2,I20=20),AND(H20=3,I20=10),AND(H20=4,I20=10),AND(H20=5,I20=10)),"Alto",IF(OR(AND(H20=5,I20=3),AND(H20=5,I20=4),AND(H20=5,I20=5),AND(H20=4,I20=4),AND(H20=4,I20=5),AND(H20=3,I20=4),AND(H20=3,I20=5),AND(H20=2,I20=5),AND(H20=3,I20=20),AND(H20=4,I20=20),AND(H20=5,I20=20)),"Extremo","")))))</f>
        <v>Moderado</v>
      </c>
      <c r="K20" s="137" t="s">
        <v>93</v>
      </c>
      <c r="L20" s="73" t="s">
        <v>335</v>
      </c>
      <c r="M20" s="147">
        <v>3</v>
      </c>
      <c r="N20" s="147">
        <v>2</v>
      </c>
      <c r="O20" s="139" t="str">
        <f>IF(M20+N20=0,"",IF(OR(AND(M20=1,N20=1),AND(M20=1,N20=2),AND(M20=2,N20=1),AND(M20=2,N20=2),AND(M20=3,N20=1),AND(M20=1,N20=10)),"Bajo",IF(OR(AND(M20=4,N20=1),AND(M20=3,N20=2),AND(M20=2,N20=3),AND(M20=2,N20=5),AND(M20=1,N20=3),AND(M20=1,N20=5),AND(M20=1,N20=20),AND(M20=2,N20=10)),"Moderado",IF(OR(AND(M20=5,N20=1),AND(M20=4,N20=2),AND(M20=4,N20=3),AND(M20=4,N20=5),AND(M20=3,N20=3),AND(M20=3,N20=5),AND(M20=2,N20=4),AND(M20=1,N20=4),AND(M20=1,N20=5),AND(M20=5,N20=2),AND(M20=2,N20=20),AND(M20=3,N20=10),AND(M20=4,N20=10),AND(M20=5,N20=10)),"Alto",IF(OR(AND(M20=5,N20=3),AND(M20=5,N20=4),AND(M20=5,N20=5),AND(M20=4,N20=4),AND(M20=4,N20=5),AND(M20=3,N20=4),AND(M20=3,N20=5),AND(M20=2,N20=5),AND(M20=3,N20=20),AND(M20=4,N20=20),AND(M20=5,N20=20)),"Extremo","")))))</f>
        <v>Moderado</v>
      </c>
      <c r="P20" s="137" t="s">
        <v>52</v>
      </c>
      <c r="Q20" s="73" t="s">
        <v>336</v>
      </c>
      <c r="R20" s="147" t="s">
        <v>96</v>
      </c>
      <c r="S20" s="147" t="s">
        <v>219</v>
      </c>
      <c r="T20" s="83">
        <v>1</v>
      </c>
      <c r="U20" s="151">
        <v>25</v>
      </c>
      <c r="V20" s="151">
        <v>25</v>
      </c>
      <c r="W20" s="151">
        <v>25</v>
      </c>
      <c r="X20" s="83">
        <v>1</v>
      </c>
      <c r="Y20" s="82">
        <v>75</v>
      </c>
      <c r="Z20" s="156">
        <v>0.75</v>
      </c>
      <c r="AA20" s="146" t="s">
        <v>791</v>
      </c>
      <c r="AB20" s="138" t="s">
        <v>82</v>
      </c>
      <c r="AC20" s="177" t="s">
        <v>295</v>
      </c>
      <c r="AD20" s="141" t="s">
        <v>294</v>
      </c>
    </row>
    <row r="21" spans="1:38" ht="165.75" customHeight="1" x14ac:dyDescent="0.25">
      <c r="B21" s="137" t="s">
        <v>731</v>
      </c>
      <c r="C21" s="143" t="s">
        <v>98</v>
      </c>
      <c r="D21" s="147" t="s">
        <v>312</v>
      </c>
      <c r="E21" s="147" t="s">
        <v>58</v>
      </c>
      <c r="F21" s="73" t="s">
        <v>313</v>
      </c>
      <c r="G21" s="73" t="s">
        <v>314</v>
      </c>
      <c r="H21" s="147">
        <v>2</v>
      </c>
      <c r="I21" s="147">
        <v>4</v>
      </c>
      <c r="J21" s="139" t="str">
        <f>IF(H21+I21=0,"",IF(OR(AND(H21=1,I21=1),AND(H21=1,I21=2),AND(H21=2,I21=1),AND(H21=2,I21=2),AND(H21=3,I21=1),AND(H21=1,I21=10)),"Bajo",IF(OR(AND(H21=4,I21=1),AND(H21=3,I21=2),AND(H21=2,I21=3),AND(H21=2,I21=5),AND(H21=1,I21=3),AND(H21=1,I21=5),AND(H21=1,I21=20),AND(H21=2,I21=10)),"Moderado",IF(OR(AND(H21=5,I21=1),AND(H21=4,I21=2),AND(H21=4,I21=3),AND(H21=4,I21=5),AND(H21=3,I21=3),AND(H21=3,I21=5),AND(H21=2,I21=4),AND(H21=1,I21=4),AND(H21=1,I21=5),AND(H21=5,I21=2),AND(H21=2,I21=20),AND(H21=3,I21=10),AND(H21=4,I21=10),AND(H21=5,I21=10)),"Alto",IF(OR(AND(H21=5,I21=3),AND(H21=5,I21=4),AND(H21=5,I21=5),AND(H21=4,I21=4),AND(H21=4,I21=5),AND(H21=3,I21=4),AND(H21=3,I21=5),AND(H21=2,I21=5),AND(H21=3,I21=20),AND(H21=4,I21=20),AND(H21=5,I21=20)),"Extremo","")))))</f>
        <v>Alto</v>
      </c>
      <c r="K21" s="137" t="s">
        <v>93</v>
      </c>
      <c r="L21" s="73" t="s">
        <v>646</v>
      </c>
      <c r="M21" s="147">
        <v>1</v>
      </c>
      <c r="N21" s="147">
        <v>4</v>
      </c>
      <c r="O21" s="139" t="str">
        <f>IF(M21+N21=0,"",IF(OR(AND(M21=1,N21=1),AND(M21=1,N21=2),AND(M21=2,N21=1),AND(M21=2,N21=2),AND(M21=3,N21=1),AND(M21=1,N21=10)),"Bajo",IF(OR(AND(M21=4,N21=1),AND(M21=3,N21=2),AND(M21=2,N21=3),AND(M21=2,N21=5),AND(M21=1,N21=3),AND(M21=1,N21=5),AND(M21=1,N21=20),AND(M21=2,N21=10)),"Moderado",IF(OR(AND(M21=5,N21=1),AND(M21=4,N21=2),AND(M21=4,N21=3),AND(M21=4,N21=5),AND(M21=3,N21=3),AND(M21=3,N21=5),AND(M21=2,N21=4),AND(M21=1,N21=4),AND(M21=1,N21=5),AND(M21=5,N21=2),AND(M21=2,N21=20),AND(M21=3,N21=10),AND(M21=4,N21=10),AND(M21=5,N21=10)),"Alto",IF(OR(AND(M21=5,N21=3),AND(M21=5,N21=4),AND(M21=5,N21=5),AND(M21=4,N21=4),AND(M21=4,N21=5),AND(M21=3,N21=4),AND(M21=3,N21=5),AND(M21=2,N21=5),AND(M21=3,N21=20),AND(M21=4,N21=20),AND(M21=5,N21=20)),"Extremo","")))))</f>
        <v>Alto</v>
      </c>
      <c r="P21" s="137" t="s">
        <v>53</v>
      </c>
      <c r="Q21" s="73" t="s">
        <v>316</v>
      </c>
      <c r="R21" s="147" t="s">
        <v>317</v>
      </c>
      <c r="S21" s="147" t="s">
        <v>318</v>
      </c>
      <c r="T21" s="147">
        <v>1</v>
      </c>
      <c r="U21" s="147"/>
      <c r="V21" s="147">
        <v>1</v>
      </c>
      <c r="W21" s="147"/>
      <c r="X21" s="147"/>
      <c r="Y21" s="147"/>
      <c r="Z21" s="147">
        <f>Y21/T21</f>
        <v>0</v>
      </c>
      <c r="AA21" s="147"/>
      <c r="AB21" s="138" t="s">
        <v>83</v>
      </c>
      <c r="AC21" s="177" t="s">
        <v>319</v>
      </c>
      <c r="AD21" s="141" t="s">
        <v>320</v>
      </c>
    </row>
    <row r="22" spans="1:38" ht="339.75" customHeight="1" x14ac:dyDescent="0.25">
      <c r="B22" s="137" t="s">
        <v>813</v>
      </c>
      <c r="C22" s="143" t="s">
        <v>100</v>
      </c>
      <c r="D22" s="147" t="s">
        <v>248</v>
      </c>
      <c r="E22" s="147" t="s">
        <v>41</v>
      </c>
      <c r="F22" s="73" t="s">
        <v>467</v>
      </c>
      <c r="G22" s="73" t="s">
        <v>669</v>
      </c>
      <c r="H22" s="147">
        <v>4</v>
      </c>
      <c r="I22" s="147">
        <v>5</v>
      </c>
      <c r="J22" s="139" t="s">
        <v>99</v>
      </c>
      <c r="K22" s="137" t="s">
        <v>179</v>
      </c>
      <c r="L22" s="73" t="s">
        <v>670</v>
      </c>
      <c r="M22" s="147">
        <v>3</v>
      </c>
      <c r="N22" s="147">
        <v>5</v>
      </c>
      <c r="O22" s="139" t="s">
        <v>99</v>
      </c>
      <c r="P22" s="137" t="s">
        <v>53</v>
      </c>
      <c r="Q22" s="73" t="s">
        <v>671</v>
      </c>
      <c r="R22" s="147" t="s">
        <v>927</v>
      </c>
      <c r="S22" s="147" t="s">
        <v>468</v>
      </c>
      <c r="T22" s="147">
        <v>1</v>
      </c>
      <c r="U22" s="151"/>
      <c r="V22" s="151">
        <v>0</v>
      </c>
      <c r="W22" s="151">
        <v>1</v>
      </c>
      <c r="X22" s="83"/>
      <c r="Y22" s="82">
        <v>0</v>
      </c>
      <c r="Z22" s="156">
        <v>0</v>
      </c>
      <c r="AA22" s="146"/>
      <c r="AB22" s="138" t="s">
        <v>83</v>
      </c>
      <c r="AC22" s="177" t="s">
        <v>261</v>
      </c>
      <c r="AD22" s="141" t="s">
        <v>262</v>
      </c>
    </row>
    <row r="23" spans="1:38" ht="80.25" customHeight="1" x14ac:dyDescent="0.25">
      <c r="B23" s="201" t="s">
        <v>814</v>
      </c>
      <c r="C23" s="206" t="s">
        <v>100</v>
      </c>
      <c r="D23" s="202" t="s">
        <v>469</v>
      </c>
      <c r="E23" s="202" t="s">
        <v>41</v>
      </c>
      <c r="F23" s="209" t="s">
        <v>672</v>
      </c>
      <c r="G23" s="209" t="s">
        <v>673</v>
      </c>
      <c r="H23" s="202">
        <v>4</v>
      </c>
      <c r="I23" s="202">
        <v>5</v>
      </c>
      <c r="J23" s="203" t="s">
        <v>99</v>
      </c>
      <c r="K23" s="201" t="s">
        <v>179</v>
      </c>
      <c r="L23" s="209" t="s">
        <v>470</v>
      </c>
      <c r="M23" s="202">
        <v>3</v>
      </c>
      <c r="N23" s="202">
        <v>5</v>
      </c>
      <c r="O23" s="203" t="s">
        <v>99</v>
      </c>
      <c r="P23" s="201" t="s">
        <v>53</v>
      </c>
      <c r="Q23" s="73" t="s">
        <v>647</v>
      </c>
      <c r="R23" s="147" t="s">
        <v>927</v>
      </c>
      <c r="S23" s="147" t="s">
        <v>473</v>
      </c>
      <c r="T23" s="147">
        <v>1</v>
      </c>
      <c r="U23" s="151"/>
      <c r="V23" s="151"/>
      <c r="W23" s="151">
        <v>1</v>
      </c>
      <c r="X23" s="83"/>
      <c r="Y23" s="82"/>
      <c r="Z23" s="156">
        <v>0</v>
      </c>
      <c r="AA23" s="146"/>
      <c r="AB23" s="247" t="s">
        <v>83</v>
      </c>
      <c r="AC23" s="210" t="s">
        <v>980</v>
      </c>
      <c r="AD23" s="211" t="s">
        <v>981</v>
      </c>
    </row>
    <row r="24" spans="1:38" ht="102.75" customHeight="1" x14ac:dyDescent="0.25">
      <c r="B24" s="201"/>
      <c r="C24" s="206"/>
      <c r="D24" s="202"/>
      <c r="E24" s="202"/>
      <c r="F24" s="209"/>
      <c r="G24" s="209"/>
      <c r="H24" s="202"/>
      <c r="I24" s="202"/>
      <c r="J24" s="203"/>
      <c r="K24" s="201"/>
      <c r="L24" s="209"/>
      <c r="M24" s="202"/>
      <c r="N24" s="202"/>
      <c r="O24" s="203"/>
      <c r="P24" s="201"/>
      <c r="Q24" s="73" t="s">
        <v>471</v>
      </c>
      <c r="R24" s="147" t="s">
        <v>927</v>
      </c>
      <c r="S24" s="147" t="s">
        <v>474</v>
      </c>
      <c r="T24" s="147">
        <v>1</v>
      </c>
      <c r="U24" s="151"/>
      <c r="V24" s="151"/>
      <c r="W24" s="151">
        <v>1</v>
      </c>
      <c r="X24" s="83"/>
      <c r="Y24" s="82"/>
      <c r="Z24" s="156">
        <v>0</v>
      </c>
      <c r="AA24" s="146"/>
      <c r="AB24" s="247"/>
      <c r="AC24" s="210"/>
      <c r="AD24" s="211"/>
    </row>
    <row r="25" spans="1:38" ht="102.75" customHeight="1" x14ac:dyDescent="0.25">
      <c r="B25" s="201"/>
      <c r="C25" s="206"/>
      <c r="D25" s="202"/>
      <c r="E25" s="202"/>
      <c r="F25" s="209"/>
      <c r="G25" s="209"/>
      <c r="H25" s="202"/>
      <c r="I25" s="202"/>
      <c r="J25" s="203"/>
      <c r="K25" s="201"/>
      <c r="L25" s="209"/>
      <c r="M25" s="202"/>
      <c r="N25" s="202"/>
      <c r="O25" s="203"/>
      <c r="P25" s="201"/>
      <c r="Q25" s="73" t="s">
        <v>472</v>
      </c>
      <c r="R25" s="147" t="s">
        <v>927</v>
      </c>
      <c r="S25" s="147" t="s">
        <v>153</v>
      </c>
      <c r="T25" s="147">
        <v>1</v>
      </c>
      <c r="U25" s="151"/>
      <c r="V25" s="151"/>
      <c r="W25" s="151">
        <v>1</v>
      </c>
      <c r="X25" s="83"/>
      <c r="Y25" s="82"/>
      <c r="Z25" s="156">
        <v>0</v>
      </c>
      <c r="AA25" s="146"/>
      <c r="AB25" s="247"/>
      <c r="AC25" s="210"/>
      <c r="AD25" s="211"/>
    </row>
    <row r="26" spans="1:38" ht="122.25" customHeight="1" x14ac:dyDescent="0.25">
      <c r="B26" s="201" t="s">
        <v>50</v>
      </c>
      <c r="C26" s="206" t="s">
        <v>100</v>
      </c>
      <c r="D26" s="202" t="s">
        <v>674</v>
      </c>
      <c r="E26" s="202" t="s">
        <v>41</v>
      </c>
      <c r="F26" s="209" t="s">
        <v>678</v>
      </c>
      <c r="G26" s="209" t="s">
        <v>679</v>
      </c>
      <c r="H26" s="202">
        <v>4</v>
      </c>
      <c r="I26" s="202">
        <v>5</v>
      </c>
      <c r="J26" s="203" t="s">
        <v>99</v>
      </c>
      <c r="K26" s="201" t="s">
        <v>179</v>
      </c>
      <c r="L26" s="209" t="s">
        <v>680</v>
      </c>
      <c r="M26" s="202">
        <v>3</v>
      </c>
      <c r="N26" s="202">
        <v>5</v>
      </c>
      <c r="O26" s="203" t="s">
        <v>99</v>
      </c>
      <c r="P26" s="201" t="s">
        <v>51</v>
      </c>
      <c r="Q26" s="73" t="s">
        <v>675</v>
      </c>
      <c r="R26" s="147" t="s">
        <v>927</v>
      </c>
      <c r="S26" s="147" t="s">
        <v>474</v>
      </c>
      <c r="T26" s="147">
        <v>1</v>
      </c>
      <c r="U26" s="151"/>
      <c r="V26" s="151"/>
      <c r="W26" s="151">
        <v>1</v>
      </c>
      <c r="X26" s="151">
        <v>1</v>
      </c>
      <c r="Y26" s="151"/>
      <c r="Z26" s="156"/>
      <c r="AA26" s="146"/>
      <c r="AB26" s="247" t="s">
        <v>83</v>
      </c>
      <c r="AC26" s="210" t="s">
        <v>676</v>
      </c>
      <c r="AD26" s="211" t="s">
        <v>681</v>
      </c>
    </row>
    <row r="27" spans="1:38" ht="108.75" customHeight="1" x14ac:dyDescent="0.25">
      <c r="B27" s="201"/>
      <c r="C27" s="206"/>
      <c r="D27" s="202"/>
      <c r="E27" s="202"/>
      <c r="F27" s="209"/>
      <c r="G27" s="209"/>
      <c r="H27" s="202"/>
      <c r="I27" s="202"/>
      <c r="J27" s="203"/>
      <c r="K27" s="201"/>
      <c r="L27" s="209"/>
      <c r="M27" s="202"/>
      <c r="N27" s="202"/>
      <c r="O27" s="203"/>
      <c r="P27" s="201"/>
      <c r="Q27" s="73" t="s">
        <v>677</v>
      </c>
      <c r="R27" s="147" t="s">
        <v>927</v>
      </c>
      <c r="S27" s="147" t="s">
        <v>474</v>
      </c>
      <c r="T27" s="147">
        <v>1</v>
      </c>
      <c r="U27" s="151"/>
      <c r="V27" s="151"/>
      <c r="W27" s="151">
        <v>1</v>
      </c>
      <c r="X27" s="151">
        <v>1</v>
      </c>
      <c r="Y27" s="151"/>
      <c r="Z27" s="156"/>
      <c r="AA27" s="146"/>
      <c r="AB27" s="247"/>
      <c r="AC27" s="210"/>
      <c r="AD27" s="211"/>
    </row>
    <row r="28" spans="1:38" s="31" customFormat="1" ht="111.75" customHeight="1" x14ac:dyDescent="0.25">
      <c r="B28" s="201" t="s">
        <v>732</v>
      </c>
      <c r="C28" s="206" t="s">
        <v>100</v>
      </c>
      <c r="D28" s="202" t="s">
        <v>338</v>
      </c>
      <c r="E28" s="202" t="s">
        <v>58</v>
      </c>
      <c r="F28" s="209" t="s">
        <v>339</v>
      </c>
      <c r="G28" s="209" t="s">
        <v>340</v>
      </c>
      <c r="H28" s="202">
        <v>5</v>
      </c>
      <c r="I28" s="202">
        <v>5</v>
      </c>
      <c r="J28" s="251" t="str">
        <f t="shared" ref="J28" si="2">IF(H28+I28=0,"",IF(OR(AND(H28=1,I28=1),AND(H28=1,I28=2),AND(H28=2,I28=1),AND(H28=2,I28=2),AND(H28=3,I28=1),AND(H28=1,I28=10)),"Bajo",IF(OR(AND(H28=4,I28=1),AND(H28=3,I28=2),AND(H28=2,I28=3),AND(H28=2,I28=5),AND(H28=1,I28=3),AND(H28=1,I28=5),AND(H28=1,I28=20),AND(H28=2,I28=10)),"Moderado",IF(OR(AND(H28=5,I28=1),AND(H28=4,I28=2),AND(H28=4,I28=3),AND(H28=4,I28=5),AND(H28=3,I28=3),AND(H28=3,I28=5),AND(H28=2,I28=4),AND(H28=1,I28=4),AND(H28=1,I28=5),AND(H28=5,I28=2),AND(H28=2,I28=20),AND(H28=3,I28=10),AND(H28=4,I28=10),AND(H28=5,I28=10)),"Alto",IF(OR(AND(H28=5,I28=3),AND(H28=5,I28=4),AND(H28=5,I28=5),AND(H28=4,I28=4),AND(H28=4,I28=5),AND(H28=3,I28=4),AND(H28=3,I28=5),AND(H28=2,I28=5),AND(H28=3,I28=20),AND(H28=4,I28=20),AND(H28=5,I28=20)),"Extremo","")))))</f>
        <v>Extremo</v>
      </c>
      <c r="K28" s="201" t="s">
        <v>93</v>
      </c>
      <c r="L28" s="209" t="s">
        <v>341</v>
      </c>
      <c r="M28" s="202">
        <v>4</v>
      </c>
      <c r="N28" s="202">
        <v>5</v>
      </c>
      <c r="O28" s="251" t="s">
        <v>99</v>
      </c>
      <c r="P28" s="201" t="s">
        <v>53</v>
      </c>
      <c r="Q28" s="73" t="s">
        <v>342</v>
      </c>
      <c r="R28" s="147" t="s">
        <v>17</v>
      </c>
      <c r="S28" s="147" t="s">
        <v>346</v>
      </c>
      <c r="T28" s="147">
        <v>3</v>
      </c>
      <c r="U28" s="147"/>
      <c r="V28" s="147"/>
      <c r="W28" s="147">
        <v>3</v>
      </c>
      <c r="X28" s="147"/>
      <c r="Y28" s="147">
        <v>1</v>
      </c>
      <c r="Z28" s="83">
        <v>0.33</v>
      </c>
      <c r="AA28" s="146" t="s">
        <v>564</v>
      </c>
      <c r="AB28" s="247" t="s">
        <v>83</v>
      </c>
      <c r="AC28" s="210" t="s">
        <v>348</v>
      </c>
      <c r="AD28" s="211" t="s">
        <v>349</v>
      </c>
    </row>
    <row r="29" spans="1:38" s="31" customFormat="1" ht="98.25" customHeight="1" x14ac:dyDescent="0.25">
      <c r="B29" s="201"/>
      <c r="C29" s="206"/>
      <c r="D29" s="202"/>
      <c r="E29" s="202"/>
      <c r="F29" s="209"/>
      <c r="G29" s="209"/>
      <c r="H29" s="202"/>
      <c r="I29" s="202"/>
      <c r="J29" s="251"/>
      <c r="K29" s="201"/>
      <c r="L29" s="209"/>
      <c r="M29" s="202"/>
      <c r="N29" s="202"/>
      <c r="O29" s="251"/>
      <c r="P29" s="201"/>
      <c r="Q29" s="73" t="s">
        <v>343</v>
      </c>
      <c r="R29" s="147" t="s">
        <v>17</v>
      </c>
      <c r="S29" s="147" t="s">
        <v>345</v>
      </c>
      <c r="T29" s="147">
        <v>1</v>
      </c>
      <c r="U29" s="147"/>
      <c r="V29" s="147"/>
      <c r="W29" s="147">
        <v>1</v>
      </c>
      <c r="X29" s="147"/>
      <c r="Y29" s="147">
        <v>0.3</v>
      </c>
      <c r="Z29" s="83">
        <v>0.3</v>
      </c>
      <c r="AA29" s="146" t="s">
        <v>565</v>
      </c>
      <c r="AB29" s="247"/>
      <c r="AC29" s="210"/>
      <c r="AD29" s="211"/>
    </row>
    <row r="30" spans="1:38" s="31" customFormat="1" ht="114" customHeight="1" x14ac:dyDescent="0.25">
      <c r="B30" s="201"/>
      <c r="C30" s="206"/>
      <c r="D30" s="202"/>
      <c r="E30" s="202"/>
      <c r="F30" s="209"/>
      <c r="G30" s="209"/>
      <c r="H30" s="202"/>
      <c r="I30" s="202"/>
      <c r="J30" s="251"/>
      <c r="K30" s="201"/>
      <c r="L30" s="209"/>
      <c r="M30" s="202"/>
      <c r="N30" s="202"/>
      <c r="O30" s="251"/>
      <c r="P30" s="201"/>
      <c r="Q30" s="73" t="s">
        <v>344</v>
      </c>
      <c r="R30" s="147" t="s">
        <v>17</v>
      </c>
      <c r="S30" s="147" t="s">
        <v>347</v>
      </c>
      <c r="T30" s="147">
        <v>1</v>
      </c>
      <c r="U30" s="147"/>
      <c r="V30" s="147">
        <v>1</v>
      </c>
      <c r="W30" s="147"/>
      <c r="X30" s="147"/>
      <c r="Y30" s="147">
        <v>1</v>
      </c>
      <c r="Z30" s="83">
        <v>1</v>
      </c>
      <c r="AA30" s="146" t="s">
        <v>566</v>
      </c>
      <c r="AB30" s="247"/>
      <c r="AC30" s="210"/>
      <c r="AD30" s="211"/>
    </row>
    <row r="31" spans="1:38" ht="288" customHeight="1" x14ac:dyDescent="0.25">
      <c r="B31" s="137" t="s">
        <v>733</v>
      </c>
      <c r="C31" s="143" t="s">
        <v>100</v>
      </c>
      <c r="D31" s="147" t="s">
        <v>460</v>
      </c>
      <c r="E31" s="147" t="s">
        <v>41</v>
      </c>
      <c r="F31" s="73" t="s">
        <v>461</v>
      </c>
      <c r="G31" s="73" t="s">
        <v>462</v>
      </c>
      <c r="H31" s="147">
        <v>3</v>
      </c>
      <c r="I31" s="147">
        <v>4</v>
      </c>
      <c r="J31" s="139" t="str">
        <f t="shared" ref="J31:J36" si="3">IF(H31+I31=0,"",IF(OR(AND(H31=1,I31=1),AND(H31=1,I31=2),AND(H31=2,I31=1),AND(H31=2,I31=2),AND(H31=3,I31=1),AND(H31=1,I31=10)),"Bajo",IF(OR(AND(H31=4,I31=1),AND(H31=3,I31=2),AND(H31=2,I31=3),AND(H31=2,I31=5),AND(H31=1,I31=3),AND(H31=1,I31=5),AND(H31=1,I31=20),AND(H31=2,I31=10)),"Moderado",IF(OR(AND(H31=5,I31=1),AND(H31=4,I31=2),AND(H31=4,I31=3),AND(H31=4,I31=5),AND(H31=3,I31=3),AND(H31=3,I31=5),AND(H31=2,I31=4),AND(H31=1,I31=4),AND(H31=1,I31=5),AND(H31=5,I31=2),AND(H31=2,I31=20),AND(H31=3,I31=10),AND(H31=4,I31=10),AND(H31=5,I31=10)),"Alto",IF(OR(AND(H31=5,I31=3),AND(H31=5,I31=4),AND(H31=5,I31=5),AND(H31=4,I31=4),AND(H31=4,I31=5),AND(H31=3,I31=4),AND(H31=3,I31=5),AND(H31=2,I31=5),AND(H31=3,I31=20),AND(H31=4,I31=20),AND(H31=5,I31=20)),"Extremo","")))))</f>
        <v>Extremo</v>
      </c>
      <c r="K31" s="137" t="s">
        <v>179</v>
      </c>
      <c r="L31" s="73" t="s">
        <v>463</v>
      </c>
      <c r="M31" s="147">
        <v>2</v>
      </c>
      <c r="N31" s="147">
        <v>4</v>
      </c>
      <c r="O31" s="139" t="str">
        <f>IF(M31+N31=0,"",IF(OR(AND(M31=1,N31=1),AND(M31=1,N31=2),AND(M31=2,N31=1),AND(M31=2,N31=2),AND(M31=3,N31=1),AND(M31=1,N31=10)),"Bajo",IF(OR(AND(M31=4,N31=1),AND(M31=3,N31=2),AND(M31=2,N31=3),AND(M31=2,N31=5),AND(M31=1,N31=3),AND(M31=1,N31=5),AND(M31=1,N31=20),AND(M31=2,N31=10)),"Moderado",IF(OR(AND(M31=5,N31=1),AND(M31=4,N31=2),AND(M31=4,N31=3),AND(M31=4,N31=5),AND(M31=3,N31=3),AND(M31=3,N31=5),AND(M31=2,N31=4),AND(M31=1,N31=4),AND(M31=1,N31=5),AND(M31=5,N31=2),AND(M31=2,N31=20),AND(M31=3,N31=10),AND(M31=4,N31=10),AND(M31=5,N31=10)),"Alto",IF(OR(AND(M31=5,N31=3),AND(M31=5,N31=4),AND(M31=5,N31=5),AND(M31=4,N31=4),AND(M31=4,N31=5),AND(M31=3,N31=4),AND(M31=3,N31=5),AND(M31=2,N31=5),AND(M31=3,N31=20),AND(M31=4,N31=20),AND(M31=5,N31=20)),"Extremo","")))))</f>
        <v>Alto</v>
      </c>
      <c r="P31" s="137" t="s">
        <v>53</v>
      </c>
      <c r="Q31" s="73" t="s">
        <v>464</v>
      </c>
      <c r="R31" s="147" t="s">
        <v>17</v>
      </c>
      <c r="S31" s="147" t="s">
        <v>465</v>
      </c>
      <c r="T31" s="147">
        <v>1</v>
      </c>
      <c r="U31" s="151"/>
      <c r="V31" s="151"/>
      <c r="W31" s="151">
        <v>1</v>
      </c>
      <c r="X31" s="151"/>
      <c r="Y31" s="151">
        <v>0</v>
      </c>
      <c r="Z31" s="156">
        <f t="shared" ref="Z31:Z34" si="4">Y31/T31</f>
        <v>0</v>
      </c>
      <c r="AA31" s="146" t="s">
        <v>810</v>
      </c>
      <c r="AB31" s="138" t="s">
        <v>83</v>
      </c>
      <c r="AC31" s="177" t="s">
        <v>809</v>
      </c>
      <c r="AD31" s="141" t="s">
        <v>466</v>
      </c>
    </row>
    <row r="32" spans="1:38" ht="82.5" customHeight="1" x14ac:dyDescent="0.25">
      <c r="A32" s="31"/>
      <c r="B32" s="187" t="s">
        <v>106</v>
      </c>
      <c r="C32" s="189" t="s">
        <v>102</v>
      </c>
      <c r="D32" s="191" t="s">
        <v>203</v>
      </c>
      <c r="E32" s="191" t="s">
        <v>60</v>
      </c>
      <c r="F32" s="193" t="s">
        <v>475</v>
      </c>
      <c r="G32" s="193" t="s">
        <v>476</v>
      </c>
      <c r="H32" s="191">
        <v>5</v>
      </c>
      <c r="I32" s="191">
        <v>5</v>
      </c>
      <c r="J32" s="199" t="str">
        <f t="shared" si="3"/>
        <v>Extremo</v>
      </c>
      <c r="K32" s="187" t="s">
        <v>93</v>
      </c>
      <c r="L32" s="193" t="s">
        <v>477</v>
      </c>
      <c r="M32" s="191">
        <v>4</v>
      </c>
      <c r="N32" s="191">
        <v>5</v>
      </c>
      <c r="O32" s="199" t="str">
        <f>IF(M32+N32=0,"",IF(OR(AND(M32=1,N32=1),AND(M32=1,N32=2),AND(M32=2,N32=1),AND(M32=2,N32=2),AND(M32=3,N32=1),AND(M32=1,N32=10)),"Bajo",IF(OR(AND(M32=4,N32=1),AND(M32=3,N32=2),AND(M32=2,N32=3),AND(M32=2,N32=5),AND(M32=1,N32=3),AND(M32=1,N32=5),AND(M32=1,N32=20),AND(M32=2,N32=10)),"Moderado",IF(OR(AND(M32=5,N32=1),AND(M32=4,N32=2),AND(M32=4,N32=3),AND(M32=3,N32=3),AND(M32=3,N32=5),AND(M32=2,N32=4),AND(M32=1,N32=4),AND(M32=1,N32=5),AND(M32=5,N32=2),AND(M32=2,N32=20),AND(M32=3,N32=10),AND(M32=4,N32=10),AND(M32=5,N32=10)),"Alto",IF(OR(AND(M32=5,N32=3),AND(M32=5,N32=4),AND(M32=5,N32=5),AND(M32=4,N32=4),AND(M32=4,N32=5),AND(M32=3,N32=4),AND(M32=3,N32=5),AND(M32=2,N32=5),AND(M32=3,N32=20),AND(M32=4,N32=20),AND(M32=5,N32=20)),"Extremo","")))))</f>
        <v>Extremo</v>
      </c>
      <c r="P32" s="187" t="s">
        <v>53</v>
      </c>
      <c r="Q32" s="73" t="s">
        <v>924</v>
      </c>
      <c r="R32" s="147" t="s">
        <v>130</v>
      </c>
      <c r="S32" s="147" t="s">
        <v>478</v>
      </c>
      <c r="T32" s="147">
        <v>3</v>
      </c>
      <c r="U32" s="151">
        <v>1</v>
      </c>
      <c r="V32" s="151">
        <v>1</v>
      </c>
      <c r="W32" s="151">
        <v>1</v>
      </c>
      <c r="X32" s="151"/>
      <c r="Y32" s="151">
        <v>2</v>
      </c>
      <c r="Z32" s="156">
        <f>Y32/T32</f>
        <v>0.66666666666666663</v>
      </c>
      <c r="AA32" s="146" t="s">
        <v>479</v>
      </c>
      <c r="AB32" s="197" t="s">
        <v>82</v>
      </c>
      <c r="AC32" s="195" t="s">
        <v>480</v>
      </c>
      <c r="AD32" s="197" t="s">
        <v>481</v>
      </c>
    </row>
    <row r="33" spans="2:30" s="72" customFormat="1" ht="97.5" customHeight="1" x14ac:dyDescent="0.25">
      <c r="B33" s="188"/>
      <c r="C33" s="190"/>
      <c r="D33" s="192"/>
      <c r="E33" s="192"/>
      <c r="F33" s="194"/>
      <c r="G33" s="194"/>
      <c r="H33" s="192"/>
      <c r="I33" s="192"/>
      <c r="J33" s="200"/>
      <c r="K33" s="188"/>
      <c r="L33" s="194"/>
      <c r="M33" s="192"/>
      <c r="N33" s="192"/>
      <c r="O33" s="200"/>
      <c r="P33" s="188"/>
      <c r="Q33" s="149" t="s">
        <v>914</v>
      </c>
      <c r="R33" s="147" t="s">
        <v>130</v>
      </c>
      <c r="S33" s="147" t="s">
        <v>915</v>
      </c>
      <c r="T33" s="147">
        <v>4</v>
      </c>
      <c r="U33" s="63">
        <v>0</v>
      </c>
      <c r="V33" s="63">
        <v>1</v>
      </c>
      <c r="W33" s="63">
        <v>2</v>
      </c>
      <c r="X33" s="63">
        <v>1</v>
      </c>
      <c r="Y33" s="151">
        <v>0</v>
      </c>
      <c r="Z33" s="156">
        <f t="shared" si="4"/>
        <v>0</v>
      </c>
      <c r="AA33" s="75"/>
      <c r="AB33" s="198"/>
      <c r="AC33" s="196"/>
      <c r="AD33" s="198"/>
    </row>
    <row r="34" spans="2:30" s="72" customFormat="1" ht="171" customHeight="1" x14ac:dyDescent="0.25">
      <c r="B34" s="137" t="s">
        <v>107</v>
      </c>
      <c r="C34" s="143" t="s">
        <v>102</v>
      </c>
      <c r="D34" s="147" t="s">
        <v>482</v>
      </c>
      <c r="E34" s="147" t="s">
        <v>60</v>
      </c>
      <c r="F34" s="73" t="s">
        <v>483</v>
      </c>
      <c r="G34" s="73" t="s">
        <v>484</v>
      </c>
      <c r="H34" s="147">
        <v>5</v>
      </c>
      <c r="I34" s="147">
        <v>4</v>
      </c>
      <c r="J34" s="139" t="str">
        <f t="shared" si="3"/>
        <v>Extremo</v>
      </c>
      <c r="K34" s="142" t="s">
        <v>93</v>
      </c>
      <c r="L34" s="73" t="s">
        <v>916</v>
      </c>
      <c r="M34" s="147">
        <v>4</v>
      </c>
      <c r="N34" s="147">
        <v>4</v>
      </c>
      <c r="O34" s="139" t="str">
        <f>IF(M34+N34=0,"",IF(OR(AND(M34=1,N34=1),AND(M34=1,N34=2),AND(M34=2,N34=1),AND(M34=2,N34=2),AND(M34=3,N34=1),AND(M34=1,N34=10)),"Bajo",IF(OR(AND(M34=4,N34=1),AND(M34=3,N34=2),AND(M34=2,N34=3),AND(M34=2,N34=5),AND(M34=1,N34=3),AND(M34=1,N34=5),AND(M34=1,N34=20),AND(M34=2,N34=10)),"Moderado",IF(OR(AND(M34=5,N34=1),AND(M34=4,N34=2),AND(M34=4,N34=3),AND(M34=3,N34=3),AND(M34=3,N34=5),AND(M34=2,N34=4),AND(M34=1,N34=4),AND(M34=1,N34=5),AND(M34=5,N34=2),AND(M34=2,N34=20),AND(M34=3,N34=10),AND(M34=4,N34=10),AND(M34=5,N34=10)),"Alto",IF(OR(AND(M34=5,N34=3),AND(M34=5,N34=4),AND(M34=5,N34=5),AND(M34=4,N34=4),AND(M34=4,N34=5),AND(M34=3,N34=4),AND(M34=3,N34=5),AND(M34=2,N34=5),AND(M34=3,N34=20),AND(M34=4,N34=20),AND(M34=5,N34=20)),"Extremo","")))))</f>
        <v>Extremo</v>
      </c>
      <c r="P34" s="137" t="s">
        <v>53</v>
      </c>
      <c r="Q34" s="73" t="s">
        <v>485</v>
      </c>
      <c r="R34" s="147" t="s">
        <v>130</v>
      </c>
      <c r="S34" s="147" t="s">
        <v>486</v>
      </c>
      <c r="T34" s="147">
        <v>3</v>
      </c>
      <c r="U34" s="63"/>
      <c r="V34" s="63"/>
      <c r="W34" s="63"/>
      <c r="X34" s="63">
        <v>3</v>
      </c>
      <c r="Y34" s="151">
        <v>0</v>
      </c>
      <c r="Z34" s="156">
        <f t="shared" si="4"/>
        <v>0</v>
      </c>
      <c r="AA34" s="75"/>
      <c r="AB34" s="138" t="s">
        <v>82</v>
      </c>
      <c r="AC34" s="177" t="s">
        <v>487</v>
      </c>
      <c r="AD34" s="141" t="s">
        <v>481</v>
      </c>
    </row>
    <row r="35" spans="2:30" ht="150.75" customHeight="1" x14ac:dyDescent="0.25">
      <c r="B35" s="137" t="s">
        <v>734</v>
      </c>
      <c r="C35" s="143" t="s">
        <v>102</v>
      </c>
      <c r="D35" s="147" t="s">
        <v>639</v>
      </c>
      <c r="E35" s="147" t="s">
        <v>58</v>
      </c>
      <c r="F35" s="73" t="s">
        <v>640</v>
      </c>
      <c r="G35" s="73" t="s">
        <v>641</v>
      </c>
      <c r="H35" s="147">
        <v>3</v>
      </c>
      <c r="I35" s="147">
        <v>5</v>
      </c>
      <c r="J35" s="139" t="str">
        <f>IF(H35+I35=0,"",IF(OR(AND(H35=1,I35=1),AND(H35=1,I35=2),AND(H35=2,I35=1),AND(H35=2,I35=2),AND(H35=3,I35=1),AND(H35=1,I35=10)),"Bajo",IF(OR(AND(H35=4,I35=1),AND(H35=3,I35=2),AND(H35=2,I35=3),AND(H35=2,I35=5),AND(H35=1,I35=3),AND(H35=1,I35=5),AND(H35=1,I35=20),AND(H35=2,I35=10)),"Moderado",IF(OR(AND(H35=5,I35=1),AND(H35=4,I35=2),AND(H35=4,I35=3),AND(H35=4,I35=5),AND(H35=3,I35=3),AND(H35=2,I35=4),AND(H35=1,I35=4),AND(H35=1,I35=5),AND(H35=5,I35=2),AND(H35=2,I35=20),AND(H35=3,I35=10),AND(H35=4,I35=10),AND(H35=5,I35=10)),"Alto",IF(OR(AND(H35=5,I35=3),AND(H35=5,I35=4),AND(H35=5,I35=5),AND(H35=4,I35=4),AND(H35=4,I35=5),AND(H35=3,I35=4),AND(H35=3,I35=5),AND(H35=2,I35=5),AND(H35=3,I35=20),AND(H35=4,I35=20),AND(H35=5,I35=20)),"Extremo","")))))</f>
        <v>Extremo</v>
      </c>
      <c r="K35" s="142" t="s">
        <v>93</v>
      </c>
      <c r="L35" s="73" t="s">
        <v>811</v>
      </c>
      <c r="M35" s="147">
        <v>2</v>
      </c>
      <c r="N35" s="147">
        <v>5</v>
      </c>
      <c r="O35" s="139" t="str">
        <f>IF(M35+N35=0,"",IF(OR(AND(M35=1,N35=1),AND(M35=1,N35=2),AND(M35=2,N35=1),AND(M35=2,N35=2),AND(M35=3,N35=1),AND(M35=1,N35=10)),"Bajo",IF(OR(AND(M35=4,N35=1),AND(M35=3,N35=2),AND(M35=2,N35=3),AND(M35=1,N35=3),AND(M35=1,N35=5),AND(M35=1,N35=20),AND(M35=2,N35=10)),"Moderado",IF(OR(AND(M35=5,N35=1),AND(M35=4,N35=2),AND(M35=4,N35=3),AND(M35=4,N35=5),AND(M35=3,N35=3),AND(M35=3,N35=5),AND(M35=2,N35=4),AND(M35=1,N35=4),AND(M35=1,N35=5),AND(M35=5,N35=2),AND(M35=2,N35=20),AND(M35=3,N35=10),AND(M35=4,N35=10),AND(M35=5,N35=10)),"Alto",IF(OR(AND(M35=5,N35=3),AND(M35=5,N35=4),AND(M35=5,N35=5),AND(M35=4,N35=4),AND(M35=4,N35=5),AND(M35=3,N35=4),AND(M35=3,N35=5),AND(M35=2,N35=5),AND(M35=3,N35=20),AND(M35=4,N35=20),AND(M35=5,N35=20)),"Extremo","")))))</f>
        <v>Extremo</v>
      </c>
      <c r="P35" s="137" t="s">
        <v>53</v>
      </c>
      <c r="Q35" s="73" t="s">
        <v>812</v>
      </c>
      <c r="R35" s="147" t="s">
        <v>101</v>
      </c>
      <c r="S35" s="147" t="s">
        <v>642</v>
      </c>
      <c r="T35" s="147">
        <v>1</v>
      </c>
      <c r="U35" s="151"/>
      <c r="V35" s="151"/>
      <c r="W35" s="151"/>
      <c r="X35" s="151">
        <v>1</v>
      </c>
      <c r="Y35" s="151">
        <v>0</v>
      </c>
      <c r="Z35" s="156">
        <v>0</v>
      </c>
      <c r="AA35" s="146"/>
      <c r="AB35" s="138" t="s">
        <v>83</v>
      </c>
      <c r="AC35" s="177" t="s">
        <v>644</v>
      </c>
      <c r="AD35" s="141" t="s">
        <v>643</v>
      </c>
    </row>
    <row r="36" spans="2:30" ht="86.25" customHeight="1" x14ac:dyDescent="0.25">
      <c r="B36" s="201" t="s">
        <v>815</v>
      </c>
      <c r="C36" s="206" t="s">
        <v>249</v>
      </c>
      <c r="D36" s="202" t="s">
        <v>350</v>
      </c>
      <c r="E36" s="202" t="s">
        <v>58</v>
      </c>
      <c r="F36" s="209" t="s">
        <v>351</v>
      </c>
      <c r="G36" s="209" t="s">
        <v>352</v>
      </c>
      <c r="H36" s="202">
        <v>3</v>
      </c>
      <c r="I36" s="202">
        <v>4</v>
      </c>
      <c r="J36" s="203" t="str">
        <f t="shared" si="3"/>
        <v>Extremo</v>
      </c>
      <c r="K36" s="201" t="s">
        <v>103</v>
      </c>
      <c r="L36" s="209" t="s">
        <v>353</v>
      </c>
      <c r="M36" s="202">
        <v>2</v>
      </c>
      <c r="N36" s="202">
        <v>4</v>
      </c>
      <c r="O36" s="203" t="str">
        <f>IF(M36+N36=0,"",IF(OR(AND(M36=1,N36=1),AND(M36=1,N36=2),AND(M36=2,N36=1),AND(M36=2,N36=2),AND(M36=3,N36=1),AND(M36=1,N36=10)),"Bajo",IF(OR(AND(M36=4,N36=1),AND(M36=3,N36=2),AND(M36=2,N36=3),AND(M36=2,N36=5),AND(M36=1,N36=3),AND(M36=1,N36=5),AND(M36=1,N36=20),AND(M36=2,N36=10)),"Moderado",IF(OR(AND(M36=5,N36=1),AND(M36=4,N36=2),AND(M36=4,N36=3),AND(M36=4,N36=5),AND(M36=3,N36=3),AND(M36=3,N36=5),AND(M36=2,N36=4),AND(M36=1,N36=4),AND(M36=1,N36=5),AND(M36=5,N36=2),AND(M36=2,N36=20),AND(M36=3,N36=10),AND(M36=4,N36=10),AND(M36=5,N36=10)),"Alto",IF(OR(AND(M36=5,N36=3),AND(M36=5,N36=4),AND(M36=5,N36=5),AND(M36=4,N36=4),AND(M36=4,N36=5),AND(M36=3,N36=4),AND(M36=3,N36=5),AND(M36=2,N36=5),AND(M36=3,N36=20),AND(M36=4,N36=20),AND(M36=5,N36=20)),"Extremo","")))))</f>
        <v>Alto</v>
      </c>
      <c r="P36" s="201" t="s">
        <v>53</v>
      </c>
      <c r="Q36" s="73" t="s">
        <v>354</v>
      </c>
      <c r="R36" s="147" t="s">
        <v>101</v>
      </c>
      <c r="S36" s="265" t="s">
        <v>355</v>
      </c>
      <c r="T36" s="202">
        <v>20</v>
      </c>
      <c r="U36" s="248">
        <v>4</v>
      </c>
      <c r="V36" s="248">
        <v>4</v>
      </c>
      <c r="W36" s="248">
        <v>6</v>
      </c>
      <c r="X36" s="248">
        <v>6</v>
      </c>
      <c r="Y36" s="248"/>
      <c r="Z36" s="266"/>
      <c r="AA36" s="146" t="s">
        <v>356</v>
      </c>
      <c r="AB36" s="247" t="s">
        <v>83</v>
      </c>
      <c r="AC36" s="210" t="s">
        <v>357</v>
      </c>
      <c r="AD36" s="211" t="s">
        <v>358</v>
      </c>
    </row>
    <row r="37" spans="2:30" ht="88.5" customHeight="1" x14ac:dyDescent="0.25">
      <c r="B37" s="201"/>
      <c r="C37" s="206"/>
      <c r="D37" s="202"/>
      <c r="E37" s="202"/>
      <c r="F37" s="209"/>
      <c r="G37" s="209"/>
      <c r="H37" s="202"/>
      <c r="I37" s="202"/>
      <c r="J37" s="203"/>
      <c r="K37" s="201"/>
      <c r="L37" s="209"/>
      <c r="M37" s="202"/>
      <c r="N37" s="202"/>
      <c r="O37" s="203"/>
      <c r="P37" s="201"/>
      <c r="Q37" s="73" t="s">
        <v>359</v>
      </c>
      <c r="R37" s="147" t="s">
        <v>101</v>
      </c>
      <c r="S37" s="265"/>
      <c r="T37" s="202"/>
      <c r="U37" s="248"/>
      <c r="V37" s="248"/>
      <c r="W37" s="248"/>
      <c r="X37" s="248"/>
      <c r="Y37" s="248"/>
      <c r="Z37" s="266"/>
      <c r="AA37" s="146" t="s">
        <v>356</v>
      </c>
      <c r="AB37" s="247"/>
      <c r="AC37" s="210"/>
      <c r="AD37" s="211"/>
    </row>
    <row r="38" spans="2:30" ht="79.5" customHeight="1" x14ac:dyDescent="0.25">
      <c r="B38" s="201"/>
      <c r="C38" s="206"/>
      <c r="D38" s="202"/>
      <c r="E38" s="202"/>
      <c r="F38" s="209"/>
      <c r="G38" s="209"/>
      <c r="H38" s="202"/>
      <c r="I38" s="202"/>
      <c r="J38" s="203"/>
      <c r="K38" s="201"/>
      <c r="L38" s="209"/>
      <c r="M38" s="202"/>
      <c r="N38" s="202"/>
      <c r="O38" s="203"/>
      <c r="P38" s="201"/>
      <c r="Q38" s="73" t="s">
        <v>360</v>
      </c>
      <c r="R38" s="147" t="s">
        <v>101</v>
      </c>
      <c r="S38" s="146" t="s">
        <v>361</v>
      </c>
      <c r="T38" s="147">
        <v>1</v>
      </c>
      <c r="U38" s="151"/>
      <c r="V38" s="151"/>
      <c r="W38" s="151">
        <v>1</v>
      </c>
      <c r="X38" s="151"/>
      <c r="Y38" s="151"/>
      <c r="Z38" s="156"/>
      <c r="AA38" s="146" t="s">
        <v>362</v>
      </c>
      <c r="AB38" s="247"/>
      <c r="AC38" s="210"/>
      <c r="AD38" s="211"/>
    </row>
    <row r="39" spans="2:30" ht="110.25" customHeight="1" x14ac:dyDescent="0.25">
      <c r="B39" s="201"/>
      <c r="C39" s="206"/>
      <c r="D39" s="202"/>
      <c r="E39" s="202"/>
      <c r="F39" s="209" t="s">
        <v>363</v>
      </c>
      <c r="G39" s="209"/>
      <c r="H39" s="202"/>
      <c r="I39" s="202"/>
      <c r="J39" s="203"/>
      <c r="K39" s="201" t="s">
        <v>103</v>
      </c>
      <c r="L39" s="209" t="s">
        <v>364</v>
      </c>
      <c r="M39" s="202"/>
      <c r="N39" s="202"/>
      <c r="O39" s="203"/>
      <c r="P39" s="201"/>
      <c r="Q39" s="73" t="s">
        <v>365</v>
      </c>
      <c r="R39" s="147" t="s">
        <v>925</v>
      </c>
      <c r="S39" s="147" t="s">
        <v>366</v>
      </c>
      <c r="T39" s="147" t="s">
        <v>367</v>
      </c>
      <c r="U39" s="151" t="s">
        <v>368</v>
      </c>
      <c r="V39" s="151" t="s">
        <v>368</v>
      </c>
      <c r="W39" s="151" t="s">
        <v>368</v>
      </c>
      <c r="X39" s="151" t="s">
        <v>368</v>
      </c>
      <c r="Y39" s="151"/>
      <c r="Z39" s="156"/>
      <c r="AA39" s="146" t="s">
        <v>369</v>
      </c>
      <c r="AB39" s="247"/>
      <c r="AC39" s="210"/>
      <c r="AD39" s="211"/>
    </row>
    <row r="40" spans="2:30" ht="122.25" customHeight="1" x14ac:dyDescent="0.25">
      <c r="B40" s="201"/>
      <c r="C40" s="206"/>
      <c r="D40" s="202"/>
      <c r="E40" s="202"/>
      <c r="F40" s="209"/>
      <c r="G40" s="209"/>
      <c r="H40" s="202"/>
      <c r="I40" s="202"/>
      <c r="J40" s="203"/>
      <c r="K40" s="201"/>
      <c r="L40" s="209"/>
      <c r="M40" s="202"/>
      <c r="N40" s="202"/>
      <c r="O40" s="203"/>
      <c r="P40" s="201"/>
      <c r="Q40" s="73" t="s">
        <v>370</v>
      </c>
      <c r="R40" s="147" t="s">
        <v>371</v>
      </c>
      <c r="S40" s="147" t="s">
        <v>372</v>
      </c>
      <c r="T40" s="147">
        <v>1</v>
      </c>
      <c r="U40" s="151">
        <v>0</v>
      </c>
      <c r="V40" s="151">
        <v>0</v>
      </c>
      <c r="W40" s="151">
        <v>0</v>
      </c>
      <c r="X40" s="151">
        <v>1</v>
      </c>
      <c r="Y40" s="151"/>
      <c r="Z40" s="156"/>
      <c r="AA40" s="146" t="s">
        <v>373</v>
      </c>
      <c r="AB40" s="247"/>
      <c r="AC40" s="210"/>
      <c r="AD40" s="211"/>
    </row>
    <row r="41" spans="2:30" ht="139.5" customHeight="1" x14ac:dyDescent="0.25">
      <c r="B41" s="201"/>
      <c r="C41" s="206"/>
      <c r="D41" s="202"/>
      <c r="E41" s="202"/>
      <c r="F41" s="209" t="s">
        <v>374</v>
      </c>
      <c r="G41" s="209"/>
      <c r="H41" s="202"/>
      <c r="I41" s="202"/>
      <c r="J41" s="203"/>
      <c r="K41" s="137" t="s">
        <v>103</v>
      </c>
      <c r="L41" s="73" t="s">
        <v>922</v>
      </c>
      <c r="M41" s="202"/>
      <c r="N41" s="202"/>
      <c r="O41" s="203"/>
      <c r="P41" s="201"/>
      <c r="Q41" s="73" t="s">
        <v>375</v>
      </c>
      <c r="R41" s="147" t="s">
        <v>925</v>
      </c>
      <c r="S41" s="147" t="s">
        <v>376</v>
      </c>
      <c r="T41" s="147" t="s">
        <v>367</v>
      </c>
      <c r="U41" s="151"/>
      <c r="V41" s="151"/>
      <c r="W41" s="151"/>
      <c r="X41" s="151"/>
      <c r="Y41" s="151"/>
      <c r="Z41" s="156"/>
      <c r="AA41" s="146" t="s">
        <v>369</v>
      </c>
      <c r="AB41" s="247"/>
      <c r="AC41" s="210"/>
      <c r="AD41" s="211"/>
    </row>
    <row r="42" spans="2:30" ht="108.75" customHeight="1" x14ac:dyDescent="0.25">
      <c r="B42" s="201"/>
      <c r="C42" s="206"/>
      <c r="D42" s="202"/>
      <c r="E42" s="202"/>
      <c r="F42" s="209"/>
      <c r="G42" s="209"/>
      <c r="H42" s="202"/>
      <c r="I42" s="202"/>
      <c r="J42" s="203"/>
      <c r="K42" s="137" t="s">
        <v>103</v>
      </c>
      <c r="L42" s="73" t="s">
        <v>377</v>
      </c>
      <c r="M42" s="202"/>
      <c r="N42" s="202"/>
      <c r="O42" s="203"/>
      <c r="P42" s="201"/>
      <c r="Q42" s="73" t="s">
        <v>378</v>
      </c>
      <c r="R42" s="147" t="s">
        <v>925</v>
      </c>
      <c r="S42" s="147" t="s">
        <v>379</v>
      </c>
      <c r="T42" s="147">
        <v>4</v>
      </c>
      <c r="U42" s="151">
        <v>1</v>
      </c>
      <c r="V42" s="151">
        <v>1</v>
      </c>
      <c r="W42" s="151">
        <v>1</v>
      </c>
      <c r="X42" s="151">
        <v>1</v>
      </c>
      <c r="Y42" s="151"/>
      <c r="Z42" s="156"/>
      <c r="AA42" s="146" t="s">
        <v>380</v>
      </c>
      <c r="AB42" s="247"/>
      <c r="AC42" s="210"/>
      <c r="AD42" s="211"/>
    </row>
    <row r="43" spans="2:30" ht="124.5" customHeight="1" x14ac:dyDescent="0.25">
      <c r="B43" s="201"/>
      <c r="C43" s="206"/>
      <c r="D43" s="202"/>
      <c r="E43" s="202"/>
      <c r="F43" s="73" t="s">
        <v>381</v>
      </c>
      <c r="G43" s="209"/>
      <c r="H43" s="202"/>
      <c r="I43" s="202"/>
      <c r="J43" s="203"/>
      <c r="K43" s="137" t="s">
        <v>103</v>
      </c>
      <c r="L43" s="73" t="s">
        <v>382</v>
      </c>
      <c r="M43" s="202"/>
      <c r="N43" s="202"/>
      <c r="O43" s="203"/>
      <c r="P43" s="201"/>
      <c r="Q43" s="73" t="s">
        <v>383</v>
      </c>
      <c r="R43" s="147" t="s">
        <v>928</v>
      </c>
      <c r="S43" s="144" t="s">
        <v>384</v>
      </c>
      <c r="T43" s="147">
        <v>1</v>
      </c>
      <c r="U43" s="151"/>
      <c r="V43" s="151"/>
      <c r="W43" s="151"/>
      <c r="X43" s="151">
        <v>1</v>
      </c>
      <c r="Y43" s="151"/>
      <c r="Z43" s="156"/>
      <c r="AA43" s="145" t="s">
        <v>385</v>
      </c>
      <c r="AB43" s="247"/>
      <c r="AC43" s="210"/>
      <c r="AD43" s="211"/>
    </row>
    <row r="44" spans="2:30" ht="102" customHeight="1" x14ac:dyDescent="0.25">
      <c r="B44" s="201"/>
      <c r="C44" s="206"/>
      <c r="D44" s="202"/>
      <c r="E44" s="202"/>
      <c r="F44" s="209" t="s">
        <v>386</v>
      </c>
      <c r="G44" s="209"/>
      <c r="H44" s="202"/>
      <c r="I44" s="202"/>
      <c r="J44" s="203"/>
      <c r="K44" s="201" t="s">
        <v>103</v>
      </c>
      <c r="L44" s="209" t="s">
        <v>387</v>
      </c>
      <c r="M44" s="202"/>
      <c r="N44" s="202"/>
      <c r="O44" s="203"/>
      <c r="P44" s="201"/>
      <c r="Q44" s="73" t="s">
        <v>388</v>
      </c>
      <c r="R44" s="147" t="s">
        <v>123</v>
      </c>
      <c r="S44" s="146" t="s">
        <v>389</v>
      </c>
      <c r="T44" s="147" t="s">
        <v>367</v>
      </c>
      <c r="U44" s="151"/>
      <c r="V44" s="151"/>
      <c r="W44" s="151"/>
      <c r="X44" s="151"/>
      <c r="Y44" s="151"/>
      <c r="Z44" s="156"/>
      <c r="AA44" s="146" t="s">
        <v>390</v>
      </c>
      <c r="AB44" s="247"/>
      <c r="AC44" s="210"/>
      <c r="AD44" s="211"/>
    </row>
    <row r="45" spans="2:30" ht="53.25" customHeight="1" x14ac:dyDescent="0.25">
      <c r="B45" s="201"/>
      <c r="C45" s="206"/>
      <c r="D45" s="202"/>
      <c r="E45" s="202"/>
      <c r="F45" s="209"/>
      <c r="G45" s="209"/>
      <c r="H45" s="202"/>
      <c r="I45" s="202"/>
      <c r="J45" s="203"/>
      <c r="K45" s="201"/>
      <c r="L45" s="209"/>
      <c r="M45" s="202"/>
      <c r="N45" s="202"/>
      <c r="O45" s="203"/>
      <c r="P45" s="201"/>
      <c r="Q45" s="73" t="s">
        <v>918</v>
      </c>
      <c r="R45" s="147" t="s">
        <v>371</v>
      </c>
      <c r="S45" s="147" t="s">
        <v>391</v>
      </c>
      <c r="T45" s="147">
        <v>1</v>
      </c>
      <c r="U45" s="151">
        <v>1</v>
      </c>
      <c r="V45" s="151">
        <v>0</v>
      </c>
      <c r="W45" s="151">
        <v>0</v>
      </c>
      <c r="X45" s="151">
        <v>0</v>
      </c>
      <c r="Y45" s="151"/>
      <c r="Z45" s="156"/>
      <c r="AA45" s="146" t="s">
        <v>392</v>
      </c>
      <c r="AB45" s="247"/>
      <c r="AC45" s="210"/>
      <c r="AD45" s="211"/>
    </row>
    <row r="46" spans="2:30" ht="102" customHeight="1" x14ac:dyDescent="0.25">
      <c r="B46" s="201"/>
      <c r="C46" s="206"/>
      <c r="D46" s="202"/>
      <c r="E46" s="202"/>
      <c r="F46" s="209" t="s">
        <v>393</v>
      </c>
      <c r="G46" s="209"/>
      <c r="H46" s="202"/>
      <c r="I46" s="202"/>
      <c r="J46" s="203"/>
      <c r="K46" s="126" t="s">
        <v>103</v>
      </c>
      <c r="L46" s="73" t="s">
        <v>394</v>
      </c>
      <c r="M46" s="202"/>
      <c r="N46" s="202"/>
      <c r="O46" s="203"/>
      <c r="P46" s="201"/>
      <c r="Q46" s="73" t="s">
        <v>395</v>
      </c>
      <c r="R46" s="147" t="s">
        <v>371</v>
      </c>
      <c r="S46" s="147" t="s">
        <v>396</v>
      </c>
      <c r="T46" s="147">
        <v>20</v>
      </c>
      <c r="U46" s="151">
        <v>4</v>
      </c>
      <c r="V46" s="151">
        <v>4</v>
      </c>
      <c r="W46" s="151">
        <v>6</v>
      </c>
      <c r="X46" s="151">
        <v>6</v>
      </c>
      <c r="Y46" s="151"/>
      <c r="Z46" s="156"/>
      <c r="AA46" s="146" t="s">
        <v>397</v>
      </c>
      <c r="AB46" s="247"/>
      <c r="AC46" s="210"/>
      <c r="AD46" s="211"/>
    </row>
    <row r="47" spans="2:30" ht="98.25" customHeight="1" x14ac:dyDescent="0.25">
      <c r="B47" s="201"/>
      <c r="C47" s="206"/>
      <c r="D47" s="202"/>
      <c r="E47" s="202"/>
      <c r="F47" s="209"/>
      <c r="G47" s="209"/>
      <c r="H47" s="202"/>
      <c r="I47" s="202"/>
      <c r="J47" s="203"/>
      <c r="K47" s="126" t="s">
        <v>103</v>
      </c>
      <c r="L47" s="73" t="s">
        <v>398</v>
      </c>
      <c r="M47" s="202"/>
      <c r="N47" s="202"/>
      <c r="O47" s="203"/>
      <c r="P47" s="201"/>
      <c r="Q47" s="73" t="s">
        <v>399</v>
      </c>
      <c r="R47" s="147" t="s">
        <v>371</v>
      </c>
      <c r="S47" s="147" t="s">
        <v>400</v>
      </c>
      <c r="T47" s="147">
        <v>20</v>
      </c>
      <c r="U47" s="151">
        <v>4</v>
      </c>
      <c r="V47" s="151">
        <v>4</v>
      </c>
      <c r="W47" s="151">
        <v>6</v>
      </c>
      <c r="X47" s="151">
        <v>6</v>
      </c>
      <c r="Y47" s="151"/>
      <c r="Z47" s="156"/>
      <c r="AA47" s="146" t="s">
        <v>401</v>
      </c>
      <c r="AB47" s="247"/>
      <c r="AC47" s="210"/>
      <c r="AD47" s="211"/>
    </row>
    <row r="48" spans="2:30" ht="125.25" customHeight="1" x14ac:dyDescent="0.25">
      <c r="B48" s="201"/>
      <c r="C48" s="206"/>
      <c r="D48" s="202"/>
      <c r="E48" s="202"/>
      <c r="F48" s="209"/>
      <c r="G48" s="209"/>
      <c r="H48" s="202"/>
      <c r="I48" s="202"/>
      <c r="J48" s="203"/>
      <c r="K48" s="126" t="s">
        <v>103</v>
      </c>
      <c r="L48" s="73" t="s">
        <v>402</v>
      </c>
      <c r="M48" s="202"/>
      <c r="N48" s="202"/>
      <c r="O48" s="203"/>
      <c r="P48" s="201"/>
      <c r="Q48" s="73" t="s">
        <v>403</v>
      </c>
      <c r="R48" s="147" t="s">
        <v>371</v>
      </c>
      <c r="S48" s="147" t="s">
        <v>404</v>
      </c>
      <c r="T48" s="147">
        <v>1</v>
      </c>
      <c r="U48" s="151">
        <v>0</v>
      </c>
      <c r="V48" s="151">
        <v>0</v>
      </c>
      <c r="W48" s="151">
        <v>1</v>
      </c>
      <c r="X48" s="151">
        <v>0</v>
      </c>
      <c r="Y48" s="151"/>
      <c r="Z48" s="156"/>
      <c r="AA48" s="146" t="s">
        <v>405</v>
      </c>
      <c r="AB48" s="247"/>
      <c r="AC48" s="210"/>
      <c r="AD48" s="211"/>
    </row>
    <row r="49" spans="2:30" ht="102.75" customHeight="1" x14ac:dyDescent="0.25">
      <c r="B49" s="201"/>
      <c r="C49" s="206"/>
      <c r="D49" s="202"/>
      <c r="E49" s="202"/>
      <c r="F49" s="209" t="s">
        <v>406</v>
      </c>
      <c r="G49" s="209"/>
      <c r="H49" s="202"/>
      <c r="I49" s="202"/>
      <c r="J49" s="203"/>
      <c r="K49" s="126" t="s">
        <v>103</v>
      </c>
      <c r="L49" s="73" t="s">
        <v>407</v>
      </c>
      <c r="M49" s="202"/>
      <c r="N49" s="202"/>
      <c r="O49" s="203"/>
      <c r="P49" s="201"/>
      <c r="Q49" s="73" t="s">
        <v>408</v>
      </c>
      <c r="R49" s="147" t="s">
        <v>371</v>
      </c>
      <c r="S49" s="147" t="s">
        <v>409</v>
      </c>
      <c r="T49" s="147">
        <v>11</v>
      </c>
      <c r="U49" s="151">
        <v>3</v>
      </c>
      <c r="V49" s="151">
        <v>3</v>
      </c>
      <c r="W49" s="151">
        <v>3</v>
      </c>
      <c r="X49" s="151">
        <v>2</v>
      </c>
      <c r="Y49" s="151"/>
      <c r="Z49" s="156"/>
      <c r="AA49" s="146" t="s">
        <v>410</v>
      </c>
      <c r="AB49" s="247"/>
      <c r="AC49" s="210"/>
      <c r="AD49" s="211"/>
    </row>
    <row r="50" spans="2:30" ht="102.75" customHeight="1" x14ac:dyDescent="0.25">
      <c r="B50" s="201"/>
      <c r="C50" s="206"/>
      <c r="D50" s="202"/>
      <c r="E50" s="202"/>
      <c r="F50" s="209"/>
      <c r="G50" s="209"/>
      <c r="H50" s="202"/>
      <c r="I50" s="202"/>
      <c r="J50" s="203"/>
      <c r="K50" s="126" t="s">
        <v>103</v>
      </c>
      <c r="L50" s="73" t="s">
        <v>411</v>
      </c>
      <c r="M50" s="202"/>
      <c r="N50" s="202"/>
      <c r="O50" s="203"/>
      <c r="P50" s="201"/>
      <c r="Q50" s="73" t="s">
        <v>412</v>
      </c>
      <c r="R50" s="147" t="s">
        <v>371</v>
      </c>
      <c r="S50" s="147" t="s">
        <v>413</v>
      </c>
      <c r="T50" s="147">
        <v>2</v>
      </c>
      <c r="U50" s="151">
        <v>0</v>
      </c>
      <c r="V50" s="151">
        <v>0</v>
      </c>
      <c r="W50" s="151">
        <v>0</v>
      </c>
      <c r="X50" s="151">
        <v>2</v>
      </c>
      <c r="Y50" s="151"/>
      <c r="Z50" s="156"/>
      <c r="AA50" s="146" t="s">
        <v>414</v>
      </c>
      <c r="AB50" s="247"/>
      <c r="AC50" s="210"/>
      <c r="AD50" s="211"/>
    </row>
    <row r="51" spans="2:30" ht="141.75" customHeight="1" x14ac:dyDescent="0.25">
      <c r="B51" s="201"/>
      <c r="C51" s="206"/>
      <c r="D51" s="202"/>
      <c r="E51" s="202"/>
      <c r="F51" s="209"/>
      <c r="G51" s="209"/>
      <c r="H51" s="202"/>
      <c r="I51" s="202"/>
      <c r="J51" s="203"/>
      <c r="K51" s="126" t="s">
        <v>103</v>
      </c>
      <c r="L51" s="73" t="s">
        <v>415</v>
      </c>
      <c r="M51" s="202"/>
      <c r="N51" s="202"/>
      <c r="O51" s="203"/>
      <c r="P51" s="201"/>
      <c r="Q51" s="73" t="s">
        <v>378</v>
      </c>
      <c r="R51" s="147" t="s">
        <v>925</v>
      </c>
      <c r="S51" s="147" t="s">
        <v>416</v>
      </c>
      <c r="T51" s="147">
        <v>4</v>
      </c>
      <c r="U51" s="151">
        <v>1</v>
      </c>
      <c r="V51" s="151">
        <v>1</v>
      </c>
      <c r="W51" s="151">
        <v>1</v>
      </c>
      <c r="X51" s="151">
        <v>1</v>
      </c>
      <c r="Y51" s="151"/>
      <c r="Z51" s="156"/>
      <c r="AA51" s="146" t="s">
        <v>417</v>
      </c>
      <c r="AB51" s="247"/>
      <c r="AC51" s="210"/>
      <c r="AD51" s="211"/>
    </row>
    <row r="52" spans="2:30" ht="98.25" customHeight="1" x14ac:dyDescent="0.25">
      <c r="B52" s="201" t="s">
        <v>735</v>
      </c>
      <c r="C52" s="206" t="s">
        <v>249</v>
      </c>
      <c r="D52" s="202" t="s">
        <v>418</v>
      </c>
      <c r="E52" s="202" t="s">
        <v>58</v>
      </c>
      <c r="F52" s="209" t="s">
        <v>422</v>
      </c>
      <c r="G52" s="209" t="s">
        <v>419</v>
      </c>
      <c r="H52" s="202">
        <v>3</v>
      </c>
      <c r="I52" s="202">
        <v>4</v>
      </c>
      <c r="J52" s="203" t="str">
        <f t="shared" ref="J52" si="5">IF(H52+I52=0,"",IF(OR(AND(H52=1,I52=1),AND(H52=1,I52=2),AND(H52=2,I52=1),AND(H52=2,I52=2),AND(H52=3,I52=1),AND(H52=1,I52=10)),"Bajo",IF(OR(AND(H52=4,I52=1),AND(H52=3,I52=2),AND(H52=2,I52=3),AND(H52=2,I52=5),AND(H52=1,I52=3),AND(H52=1,I52=5),AND(H52=1,I52=20),AND(H52=2,I52=10)),"Moderado",IF(OR(AND(H52=5,I52=1),AND(H52=4,I52=2),AND(H52=4,I52=3),AND(H52=4,I52=5),AND(H52=3,I52=3),AND(H52=3,I52=5),AND(H52=2,I52=4),AND(H52=1,I52=4),AND(H52=1,I52=5),AND(H52=5,I52=2),AND(H52=2,I52=20),AND(H52=3,I52=10),AND(H52=4,I52=10),AND(H52=5,I52=10)),"Alto",IF(OR(AND(H52=5,I52=3),AND(H52=5,I52=4),AND(H52=5,I52=5),AND(H52=4,I52=4),AND(H52=4,I52=5),AND(H52=3,I52=4),AND(H52=3,I52=5),AND(H52=2,I52=5),AND(H52=3,I52=20),AND(H52=4,I52=20),AND(H52=5,I52=20)),"Extremo","")))))</f>
        <v>Extremo</v>
      </c>
      <c r="K52" s="137" t="s">
        <v>93</v>
      </c>
      <c r="L52" s="149" t="s">
        <v>423</v>
      </c>
      <c r="M52" s="202">
        <v>2</v>
      </c>
      <c r="N52" s="202">
        <v>4</v>
      </c>
      <c r="O52" s="203" t="s">
        <v>88</v>
      </c>
      <c r="P52" s="201" t="s">
        <v>53</v>
      </c>
      <c r="Q52" s="73" t="s">
        <v>424</v>
      </c>
      <c r="R52" s="147" t="s">
        <v>371</v>
      </c>
      <c r="S52" s="147" t="s">
        <v>425</v>
      </c>
      <c r="T52" s="147">
        <v>7</v>
      </c>
      <c r="U52" s="151">
        <v>1</v>
      </c>
      <c r="V52" s="151">
        <v>2</v>
      </c>
      <c r="W52" s="151">
        <v>2</v>
      </c>
      <c r="X52" s="151">
        <v>2</v>
      </c>
      <c r="Y52" s="151"/>
      <c r="Z52" s="156"/>
      <c r="AA52" s="146" t="s">
        <v>426</v>
      </c>
      <c r="AB52" s="247" t="s">
        <v>83</v>
      </c>
      <c r="AC52" s="210" t="s">
        <v>420</v>
      </c>
      <c r="AD52" s="211" t="s">
        <v>421</v>
      </c>
    </row>
    <row r="53" spans="2:30" ht="63.75" customHeight="1" x14ac:dyDescent="0.25">
      <c r="B53" s="201"/>
      <c r="C53" s="206"/>
      <c r="D53" s="202"/>
      <c r="E53" s="202"/>
      <c r="F53" s="209"/>
      <c r="G53" s="209"/>
      <c r="H53" s="202"/>
      <c r="I53" s="202"/>
      <c r="J53" s="203"/>
      <c r="K53" s="201" t="s">
        <v>93</v>
      </c>
      <c r="L53" s="209" t="s">
        <v>427</v>
      </c>
      <c r="M53" s="202"/>
      <c r="N53" s="202"/>
      <c r="O53" s="203"/>
      <c r="P53" s="201"/>
      <c r="Q53" s="73" t="s">
        <v>428</v>
      </c>
      <c r="R53" s="147" t="s">
        <v>371</v>
      </c>
      <c r="S53" s="68" t="s">
        <v>429</v>
      </c>
      <c r="T53" s="147">
        <v>1</v>
      </c>
      <c r="U53" s="151">
        <v>0</v>
      </c>
      <c r="V53" s="151">
        <v>0</v>
      </c>
      <c r="W53" s="151">
        <v>1</v>
      </c>
      <c r="X53" s="151">
        <v>0</v>
      </c>
      <c r="Y53" s="151"/>
      <c r="Z53" s="156"/>
      <c r="AA53" s="146" t="s">
        <v>410</v>
      </c>
      <c r="AB53" s="247"/>
      <c r="AC53" s="210"/>
      <c r="AD53" s="211"/>
    </row>
    <row r="54" spans="2:30" ht="84.75" customHeight="1" x14ac:dyDescent="0.25">
      <c r="B54" s="201"/>
      <c r="C54" s="206"/>
      <c r="D54" s="202"/>
      <c r="E54" s="202"/>
      <c r="F54" s="209"/>
      <c r="G54" s="209"/>
      <c r="H54" s="202"/>
      <c r="I54" s="202"/>
      <c r="J54" s="203"/>
      <c r="K54" s="201"/>
      <c r="L54" s="209"/>
      <c r="M54" s="202"/>
      <c r="N54" s="202"/>
      <c r="O54" s="203"/>
      <c r="P54" s="201"/>
      <c r="Q54" s="73" t="s">
        <v>430</v>
      </c>
      <c r="R54" s="147" t="s">
        <v>371</v>
      </c>
      <c r="S54" s="147" t="s">
        <v>431</v>
      </c>
      <c r="T54" s="147">
        <v>11</v>
      </c>
      <c r="U54" s="151">
        <v>3</v>
      </c>
      <c r="V54" s="151">
        <v>3</v>
      </c>
      <c r="W54" s="151">
        <v>3</v>
      </c>
      <c r="X54" s="151">
        <v>2</v>
      </c>
      <c r="Y54" s="151"/>
      <c r="Z54" s="156"/>
      <c r="AA54" s="146" t="s">
        <v>410</v>
      </c>
      <c r="AB54" s="247"/>
      <c r="AC54" s="210"/>
      <c r="AD54" s="211"/>
    </row>
    <row r="55" spans="2:30" ht="101.25" customHeight="1" x14ac:dyDescent="0.25">
      <c r="B55" s="201"/>
      <c r="C55" s="206"/>
      <c r="D55" s="202"/>
      <c r="E55" s="202"/>
      <c r="F55" s="209"/>
      <c r="G55" s="209"/>
      <c r="H55" s="202"/>
      <c r="I55" s="202"/>
      <c r="J55" s="203"/>
      <c r="K55" s="201"/>
      <c r="L55" s="209"/>
      <c r="M55" s="202"/>
      <c r="N55" s="202"/>
      <c r="O55" s="203"/>
      <c r="P55" s="201"/>
      <c r="Q55" s="73" t="s">
        <v>432</v>
      </c>
      <c r="R55" s="147" t="s">
        <v>926</v>
      </c>
      <c r="S55" s="147" t="s">
        <v>433</v>
      </c>
      <c r="T55" s="147">
        <v>1</v>
      </c>
      <c r="U55" s="151"/>
      <c r="V55" s="151">
        <v>1</v>
      </c>
      <c r="W55" s="151"/>
      <c r="X55" s="151"/>
      <c r="Y55" s="151"/>
      <c r="Z55" s="156"/>
      <c r="AA55" s="146" t="s">
        <v>434</v>
      </c>
      <c r="AB55" s="247"/>
      <c r="AC55" s="210"/>
      <c r="AD55" s="211"/>
    </row>
    <row r="56" spans="2:30" ht="102" customHeight="1" x14ac:dyDescent="0.25">
      <c r="B56" s="201" t="s">
        <v>736</v>
      </c>
      <c r="C56" s="206" t="s">
        <v>249</v>
      </c>
      <c r="D56" s="202" t="s">
        <v>435</v>
      </c>
      <c r="E56" s="202" t="s">
        <v>58</v>
      </c>
      <c r="F56" s="209" t="s">
        <v>436</v>
      </c>
      <c r="G56" s="209" t="s">
        <v>437</v>
      </c>
      <c r="H56" s="202">
        <v>3</v>
      </c>
      <c r="I56" s="202">
        <v>4</v>
      </c>
      <c r="J56" s="203" t="str">
        <f>IF(H56+I56=0,"",IF(OR(AND(H56=1,I56=1),AND(H56=1,I56=2),AND(H56=2,I56=1),AND(H56=2,I56=2),AND(H56=3,I56=1),AND(H56=1,I56=10)),"Bajo",IF(OR(AND(H56=4,I56=1),AND(H56=3,I56=2),AND(H56=2,I56=3),AND(H56=2,I56=5),AND(H56=1,I56=3),AND(H56=1,I56=5),AND(H56=1,I56=20),AND(H56=2,I56=10)),"Moderado",IF(OR(AND(H56=5,I56=1),AND(H56=4,I56=2),AND(H56=4,I56=3),AND(H56=4,I56=5),AND(H56=3,I56=3),AND(H56=3,I56=5),AND(H56=2,I56=4),AND(H56=1,I56=4),AND(H56=1,I56=5),AND(H56=5,I56=2),AND(H56=2,I56=20),AND(H56=3,I56=10),AND(H56=4,I56=10),AND(H56=5,I56=10)),"Alto",IF(OR(AND(H56=5,I56=3),AND(H56=5,I56=4),AND(H56=5,I56=5),AND(H56=4,I56=4),AND(H56=4,I56=5),AND(H56=3,I56=4),AND(H56=3,I56=5),AND(H56=2,I56=5),AND(H56=3,I56=20),AND(H56=4,I56=20),AND(H56=5,I56=20)),"Extremo","")))))</f>
        <v>Extremo</v>
      </c>
      <c r="K56" s="137" t="s">
        <v>93</v>
      </c>
      <c r="L56" s="73" t="s">
        <v>438</v>
      </c>
      <c r="M56" s="202">
        <v>2</v>
      </c>
      <c r="N56" s="202">
        <v>4</v>
      </c>
      <c r="O56" s="203" t="str">
        <f>IF(M56+N56=0,"",IF(OR(AND(M56=1,N56=1),AND(M56=1,N56=2),AND(M56=2,N56=1),AND(M56=2,N56=2),AND(M56=3,N56=1),AND(M56=1,N56=10)),"Bajo",IF(OR(AND(M56=4,N56=1),AND(M56=3,N56=2),AND(M56=2,N56=3),AND(M56=2,N56=5),AND(M56=1,N56=3),AND(M56=1,N56=5),AND(M56=1,N56=20),AND(M56=2,N56=10)),"Moderado",IF(OR(AND(M56=5,N56=1),AND(M56=4,N56=2),AND(M56=4,N56=3),AND(M56=4,N56=5),AND(M56=3,N56=3),AND(M56=3,N56=5),AND(M56=2,N56=4),AND(M56=1,N56=4),AND(M56=1,N56=5),AND(M56=5,N56=2),AND(M56=2,N56=20),AND(M56=3,N56=10),AND(M56=4,N56=10),AND(M56=5,N56=10)),"Alto",IF(OR(AND(M56=5,N56=3),AND(M56=5,N56=4),AND(M56=5,N56=5),AND(M56=4,N56=4),AND(M56=4,N56=5),AND(M56=3,N56=4),AND(M56=3,N56=5),AND(M56=2,N56=5),AND(M56=3,N56=20),AND(M56=4,N56=20),AND(M56=5,N56=20)),"Extremo","")))))</f>
        <v>Alto</v>
      </c>
      <c r="P56" s="201" t="s">
        <v>53</v>
      </c>
      <c r="Q56" s="73" t="s">
        <v>439</v>
      </c>
      <c r="R56" s="147" t="s">
        <v>371</v>
      </c>
      <c r="S56" s="147" t="s">
        <v>409</v>
      </c>
      <c r="T56" s="147">
        <v>11</v>
      </c>
      <c r="U56" s="151">
        <v>3</v>
      </c>
      <c r="V56" s="151">
        <v>3</v>
      </c>
      <c r="W56" s="151">
        <v>3</v>
      </c>
      <c r="X56" s="151">
        <v>2</v>
      </c>
      <c r="Y56" s="151"/>
      <c r="Z56" s="156"/>
      <c r="AA56" s="146" t="s">
        <v>410</v>
      </c>
      <c r="AB56" s="247" t="s">
        <v>83</v>
      </c>
      <c r="AC56" s="210" t="s">
        <v>440</v>
      </c>
      <c r="AD56" s="211" t="s">
        <v>441</v>
      </c>
    </row>
    <row r="57" spans="2:30" ht="73.5" customHeight="1" x14ac:dyDescent="0.25">
      <c r="B57" s="201"/>
      <c r="C57" s="206"/>
      <c r="D57" s="202"/>
      <c r="E57" s="202"/>
      <c r="F57" s="209"/>
      <c r="G57" s="209"/>
      <c r="H57" s="202"/>
      <c r="I57" s="202"/>
      <c r="J57" s="203"/>
      <c r="K57" s="137" t="s">
        <v>93</v>
      </c>
      <c r="L57" s="73" t="s">
        <v>442</v>
      </c>
      <c r="M57" s="202"/>
      <c r="N57" s="202"/>
      <c r="O57" s="203"/>
      <c r="P57" s="201"/>
      <c r="Q57" s="73" t="s">
        <v>412</v>
      </c>
      <c r="R57" s="147" t="s">
        <v>371</v>
      </c>
      <c r="S57" s="147" t="s">
        <v>443</v>
      </c>
      <c r="T57" s="147">
        <v>2</v>
      </c>
      <c r="U57" s="151">
        <v>0</v>
      </c>
      <c r="V57" s="151">
        <v>0</v>
      </c>
      <c r="W57" s="151">
        <v>2</v>
      </c>
      <c r="X57" s="151">
        <v>0</v>
      </c>
      <c r="Y57" s="151"/>
      <c r="Z57" s="156"/>
      <c r="AA57" s="146" t="s">
        <v>414</v>
      </c>
      <c r="AB57" s="247"/>
      <c r="AC57" s="210"/>
      <c r="AD57" s="211"/>
    </row>
    <row r="58" spans="2:30" ht="148.5" customHeight="1" x14ac:dyDescent="0.25">
      <c r="B58" s="201"/>
      <c r="C58" s="206"/>
      <c r="D58" s="202"/>
      <c r="E58" s="202"/>
      <c r="F58" s="209"/>
      <c r="G58" s="209"/>
      <c r="H58" s="202"/>
      <c r="I58" s="202"/>
      <c r="J58" s="203"/>
      <c r="K58" s="137" t="s">
        <v>93</v>
      </c>
      <c r="L58" s="73" t="s">
        <v>444</v>
      </c>
      <c r="M58" s="202"/>
      <c r="N58" s="202"/>
      <c r="O58" s="203"/>
      <c r="P58" s="201"/>
      <c r="Q58" s="73" t="s">
        <v>445</v>
      </c>
      <c r="R58" s="147" t="s">
        <v>925</v>
      </c>
      <c r="S58" s="147" t="s">
        <v>446</v>
      </c>
      <c r="T58" s="147">
        <v>4</v>
      </c>
      <c r="U58" s="151">
        <v>1</v>
      </c>
      <c r="V58" s="151">
        <v>1</v>
      </c>
      <c r="W58" s="151">
        <v>1</v>
      </c>
      <c r="X58" s="151">
        <v>1</v>
      </c>
      <c r="Y58" s="151"/>
      <c r="Z58" s="156"/>
      <c r="AA58" s="146" t="s">
        <v>417</v>
      </c>
      <c r="AB58" s="247"/>
      <c r="AC58" s="210"/>
      <c r="AD58" s="211"/>
    </row>
    <row r="59" spans="2:30" ht="148.5" customHeight="1" x14ac:dyDescent="0.25">
      <c r="B59" s="201"/>
      <c r="C59" s="206"/>
      <c r="D59" s="202"/>
      <c r="E59" s="202"/>
      <c r="F59" s="73" t="s">
        <v>447</v>
      </c>
      <c r="G59" s="209"/>
      <c r="H59" s="202"/>
      <c r="I59" s="202"/>
      <c r="J59" s="203"/>
      <c r="K59" s="137" t="s">
        <v>93</v>
      </c>
      <c r="L59" s="73" t="s">
        <v>448</v>
      </c>
      <c r="M59" s="202"/>
      <c r="N59" s="202"/>
      <c r="O59" s="203"/>
      <c r="P59" s="201"/>
      <c r="Q59" s="73" t="s">
        <v>449</v>
      </c>
      <c r="R59" s="147" t="s">
        <v>925</v>
      </c>
      <c r="S59" s="147" t="s">
        <v>443</v>
      </c>
      <c r="T59" s="147">
        <v>1</v>
      </c>
      <c r="U59" s="151">
        <v>0</v>
      </c>
      <c r="V59" s="151">
        <v>0</v>
      </c>
      <c r="W59" s="151">
        <v>1</v>
      </c>
      <c r="X59" s="151">
        <v>0</v>
      </c>
      <c r="Y59" s="151"/>
      <c r="Z59" s="156"/>
      <c r="AA59" s="146" t="s">
        <v>414</v>
      </c>
      <c r="AB59" s="247"/>
      <c r="AC59" s="210"/>
      <c r="AD59" s="211"/>
    </row>
    <row r="60" spans="2:30" ht="232.5" customHeight="1" x14ac:dyDescent="0.25">
      <c r="B60" s="142" t="s">
        <v>108</v>
      </c>
      <c r="C60" s="84" t="s">
        <v>249</v>
      </c>
      <c r="D60" s="85" t="s">
        <v>450</v>
      </c>
      <c r="E60" s="86" t="s">
        <v>41</v>
      </c>
      <c r="F60" s="73" t="s">
        <v>451</v>
      </c>
      <c r="G60" s="184" t="s">
        <v>452</v>
      </c>
      <c r="H60" s="147">
        <v>4</v>
      </c>
      <c r="I60" s="147">
        <v>2</v>
      </c>
      <c r="J60" s="139" t="s">
        <v>88</v>
      </c>
      <c r="K60" s="137" t="s">
        <v>453</v>
      </c>
      <c r="L60" s="73" t="s">
        <v>454</v>
      </c>
      <c r="M60" s="147">
        <v>3</v>
      </c>
      <c r="N60" s="147">
        <v>2</v>
      </c>
      <c r="O60" s="139" t="s">
        <v>89</v>
      </c>
      <c r="P60" s="133" t="s">
        <v>53</v>
      </c>
      <c r="Q60" s="170" t="s">
        <v>455</v>
      </c>
      <c r="R60" s="88" t="s">
        <v>927</v>
      </c>
      <c r="S60" s="88" t="s">
        <v>456</v>
      </c>
      <c r="T60" s="147">
        <v>4</v>
      </c>
      <c r="U60" s="89">
        <v>1</v>
      </c>
      <c r="V60" s="89">
        <v>1</v>
      </c>
      <c r="W60" s="89">
        <v>1</v>
      </c>
      <c r="X60" s="89">
        <v>1</v>
      </c>
      <c r="Y60" s="88"/>
      <c r="Z60" s="156"/>
      <c r="AA60" s="87" t="s">
        <v>457</v>
      </c>
      <c r="AB60" s="138" t="s">
        <v>83</v>
      </c>
      <c r="AC60" s="178" t="s">
        <v>458</v>
      </c>
      <c r="AD60" s="180" t="s">
        <v>459</v>
      </c>
    </row>
    <row r="61" spans="2:30" ht="212.25" customHeight="1" x14ac:dyDescent="0.25">
      <c r="B61" s="142" t="s">
        <v>109</v>
      </c>
      <c r="C61" s="143" t="s">
        <v>171</v>
      </c>
      <c r="D61" s="147" t="s">
        <v>105</v>
      </c>
      <c r="E61" s="147" t="s">
        <v>58</v>
      </c>
      <c r="F61" s="73" t="s">
        <v>798</v>
      </c>
      <c r="G61" s="73" t="s">
        <v>799</v>
      </c>
      <c r="H61" s="147">
        <v>5</v>
      </c>
      <c r="I61" s="147">
        <v>4</v>
      </c>
      <c r="J61" s="139" t="str">
        <f>IF(H61+I61=0,"",IF(OR(AND(H61=1,I61=1),AND(H61=1,I61=2),AND(H61=2,I61=1),AND(H61=2,I61=2),AND(H61=3,I61=1),AND(H61=1,I61=10)),"Bajo",IF(OR(AND(H61=4,I61=1),AND(H61=3,I61=2),AND(H61=2,I61=3),AND(H61=2,I61=5),AND(H61=1,I61=3),AND(H61=1,I61=5),AND(H61=1,I61=20),AND(H61=2,I61=10)),"Moderado",IF(OR(AND(H61=5,I61=1),AND(H61=4,I61=2),AND(H61=4,I61=3),AND(H61=4,I61=5),AND(H61=3,I61=3),AND(H61=3,I61=5),AND(H61=2,I61=4),AND(H61=1,I61=4),AND(H61=1,I61=5),AND(H61=5,I61=2),AND(H61=2,I61=20),AND(H61=3,I61=10),AND(H61=4,I61=10),AND(H61=5,I61=10)),"Alto",IF(OR(AND(H61=5,I61=3),AND(H61=5,I61=4),AND(H61=5,I61=5),AND(H61=4,I61=4),AND(H61=4,I61=5),AND(H61=3,I61=4),AND(H61=3,I61=5),AND(H61=2,I61=5),AND(H61=3,I61=20),AND(H61=4,I61=20),AND(H61=5,I61=20)),"Extremo","")))))</f>
        <v>Extremo</v>
      </c>
      <c r="K61" s="137" t="s">
        <v>200</v>
      </c>
      <c r="L61" s="73" t="s">
        <v>800</v>
      </c>
      <c r="M61" s="147">
        <v>4</v>
      </c>
      <c r="N61" s="147">
        <v>4</v>
      </c>
      <c r="O61" s="139" t="str">
        <f>IF(M61+N61=0,"",IF(OR(AND(M61=1,N61=1),AND(M61=1,N61=2),AND(M61=2,N61=1),AND(M61=2,N61=2),AND(M61=3,N61=1),AND(M61=1,N61=10)),"Bajo",IF(OR(AND(M61=4,N61=1),AND(M61=3,N61=2),AND(M61=2,N61=3),AND(M61=2,N61=5),AND(M61=1,N61=3),AND(M61=1,N61=5),AND(M61=1,N61=20),AND(M61=2,N61=10)),"Moderado",IF(OR(AND(M61=5,N61=1),AND(M61=4,N61=2),AND(M61=4,N61=3),AND(M61=4,N61=5),AND(M61=3,N61=3),AND(M61=3,N61=5),AND(M61=2,N61=4),AND(M61=1,N61=4),AND(M61=1,N61=5),AND(M61=5,N61=2),AND(M61=2,N61=20),AND(M61=3,N61=10),AND(M61=4,N61=10),AND(M61=5,N61=10)),"Alto",IF(OR(AND(M61=5,N61=3),AND(M61=5,N61=4),AND(M61=5,N61=5),AND(M61=4,N61=4),AND(M61=4,N61=5),AND(M61=3,N61=4),AND(M61=3,N61=5),AND(M61=2,N61=5),AND(M61=3,N61=20),AND(M61=4,N61=20),AND(M61=5,N61=20)),"Extremo","")))))</f>
        <v>Extremo</v>
      </c>
      <c r="P61" s="137" t="s">
        <v>53</v>
      </c>
      <c r="Q61" s="73" t="s">
        <v>796</v>
      </c>
      <c r="R61" s="147" t="s">
        <v>489</v>
      </c>
      <c r="S61" s="147" t="s">
        <v>797</v>
      </c>
      <c r="T61" s="147">
        <v>1</v>
      </c>
      <c r="U61" s="151"/>
      <c r="V61" s="151"/>
      <c r="W61" s="151"/>
      <c r="X61" s="151">
        <v>1</v>
      </c>
      <c r="Y61" s="151">
        <v>0</v>
      </c>
      <c r="Z61" s="156">
        <v>0</v>
      </c>
      <c r="AA61" s="146"/>
      <c r="AB61" s="138" t="s">
        <v>83</v>
      </c>
      <c r="AC61" s="177" t="s">
        <v>268</v>
      </c>
      <c r="AD61" s="141" t="s">
        <v>269</v>
      </c>
    </row>
    <row r="62" spans="2:30" ht="222" customHeight="1" x14ac:dyDescent="0.25">
      <c r="B62" s="142" t="s">
        <v>110</v>
      </c>
      <c r="C62" s="143" t="s">
        <v>171</v>
      </c>
      <c r="D62" s="147" t="s">
        <v>803</v>
      </c>
      <c r="E62" s="147" t="s">
        <v>60</v>
      </c>
      <c r="F62" s="73" t="s">
        <v>490</v>
      </c>
      <c r="G62" s="73" t="s">
        <v>804</v>
      </c>
      <c r="H62" s="147">
        <v>4</v>
      </c>
      <c r="I62" s="147">
        <v>3</v>
      </c>
      <c r="J62" s="139" t="str">
        <f t="shared" ref="J62" si="6">IF(H62+I62=0,"",IF(OR(AND(H62=1,I62=1),AND(H62=1,I62=2),AND(H62=2,I62=1),AND(H62=2,I62=2),AND(H62=3,I62=1),AND(H62=1,I62=10)),"Bajo",IF(OR(AND(H62=4,I62=1),AND(H62=3,I62=2),AND(H62=2,I62=3),AND(H62=2,I62=5),AND(H62=1,I62=3),AND(H62=1,I62=5),AND(H62=1,I62=20),AND(H62=2,I62=10)),"Moderado",IF(OR(AND(H62=5,I62=1),AND(H62=4,I62=2),AND(H62=4,I62=3),AND(H62=4,I62=5),AND(H62=3,I62=3),AND(H62=3,I62=5),AND(H62=2,I62=4),AND(H62=1,I62=4),AND(H62=1,I62=5),AND(H62=5,I62=2),AND(H62=2,I62=20),AND(H62=3,I62=10),AND(H62=4,I62=10),AND(H62=5,I62=10)),"Alto",IF(OR(AND(H62=5,I62=3),AND(H62=5,I62=4),AND(H62=5,I62=5),AND(H62=4,I62=4),AND(H62=4,I62=5),AND(H62=3,I62=4),AND(H62=3,I62=5),AND(H62=2,I62=5),AND(H62=3,I62=20),AND(H62=4,I62=20),AND(H62=5,I62=20)),"Extremo","")))))</f>
        <v>Alto</v>
      </c>
      <c r="K62" s="137" t="s">
        <v>93</v>
      </c>
      <c r="L62" s="73" t="s">
        <v>801</v>
      </c>
      <c r="M62" s="147">
        <v>3</v>
      </c>
      <c r="N62" s="147">
        <v>3</v>
      </c>
      <c r="O62" s="139" t="str">
        <f t="shared" ref="O62" si="7">IF(M62+N62=0,"",IF(OR(AND(M62=1,N62=1),AND(M62=1,N62=2),AND(M62=2,N62=1),AND(M62=2,N62=2),AND(M62=3,N62=1),AND(M62=1,N62=10)),"Bajo",IF(OR(AND(M62=4,N62=1),AND(M62=3,N62=2),AND(M62=2,N62=3),AND(M62=2,N62=5),AND(M62=1,N62=3),AND(M62=1,N62=5),AND(M62=1,N62=20),AND(M62=2,N62=10)),"Moderado",IF(OR(AND(M62=5,N62=1),AND(M62=4,N62=2),AND(M62=4,N62=3),AND(M62=4,N62=5),AND(M62=3,N62=3),AND(M62=3,N62=5),AND(M62=2,N62=4),AND(M62=1,N62=4),AND(M62=1,N62=5),AND(M62=5,N62=2),AND(M62=2,N62=20),AND(M62=3,N62=10),AND(M62=4,N62=10),AND(M62=5,N62=10)),"Alto",IF(OR(AND(M62=5,N62=3),AND(M62=5,N62=4),AND(M62=5,N62=5),AND(M62=4,N62=4),AND(M62=4,N62=5),AND(M62=3,N62=4),AND(M62=3,N62=5),AND(M62=2,N62=5),AND(M62=3,N62=20),AND(M62=4,N62=20),AND(M62=5,N62=20)),"Extremo","")))))</f>
        <v>Alto</v>
      </c>
      <c r="P62" s="137" t="s">
        <v>51</v>
      </c>
      <c r="Q62" s="73" t="s">
        <v>802</v>
      </c>
      <c r="R62" s="147" t="s">
        <v>489</v>
      </c>
      <c r="S62" s="147" t="s">
        <v>491</v>
      </c>
      <c r="T62" s="147">
        <v>1</v>
      </c>
      <c r="U62" s="151"/>
      <c r="V62" s="151"/>
      <c r="W62" s="151">
        <v>1</v>
      </c>
      <c r="X62" s="151"/>
      <c r="Y62" s="151">
        <v>0</v>
      </c>
      <c r="Z62" s="156">
        <f t="shared" ref="Z62" si="8">Y62/T62</f>
        <v>0</v>
      </c>
      <c r="AA62" s="146"/>
      <c r="AB62" s="138" t="s">
        <v>83</v>
      </c>
      <c r="AC62" s="177" t="s">
        <v>492</v>
      </c>
      <c r="AD62" s="141" t="s">
        <v>805</v>
      </c>
    </row>
    <row r="63" spans="2:30" ht="175.5" customHeight="1" x14ac:dyDescent="0.25">
      <c r="B63" s="142" t="s">
        <v>816</v>
      </c>
      <c r="C63" s="143" t="s">
        <v>171</v>
      </c>
      <c r="D63" s="147" t="s">
        <v>493</v>
      </c>
      <c r="E63" s="147" t="s">
        <v>58</v>
      </c>
      <c r="F63" s="73" t="s">
        <v>494</v>
      </c>
      <c r="G63" s="73" t="s">
        <v>495</v>
      </c>
      <c r="H63" s="147">
        <v>3</v>
      </c>
      <c r="I63" s="147">
        <v>5</v>
      </c>
      <c r="J63" s="139" t="s">
        <v>99</v>
      </c>
      <c r="K63" s="137" t="s">
        <v>93</v>
      </c>
      <c r="L63" s="73" t="s">
        <v>806</v>
      </c>
      <c r="M63" s="147">
        <v>2</v>
      </c>
      <c r="N63" s="147">
        <v>5</v>
      </c>
      <c r="O63" s="139" t="s">
        <v>99</v>
      </c>
      <c r="P63" s="137" t="s">
        <v>53</v>
      </c>
      <c r="Q63" s="73" t="s">
        <v>807</v>
      </c>
      <c r="R63" s="147" t="s">
        <v>489</v>
      </c>
      <c r="S63" s="147" t="s">
        <v>808</v>
      </c>
      <c r="T63" s="90">
        <v>1</v>
      </c>
      <c r="U63" s="151"/>
      <c r="V63" s="83">
        <v>1</v>
      </c>
      <c r="W63" s="83">
        <v>1</v>
      </c>
      <c r="X63" s="83">
        <v>1</v>
      </c>
      <c r="Y63" s="83">
        <v>0</v>
      </c>
      <c r="Z63" s="156">
        <v>0</v>
      </c>
      <c r="AA63" s="146"/>
      <c r="AB63" s="138" t="s">
        <v>83</v>
      </c>
      <c r="AC63" s="177" t="s">
        <v>496</v>
      </c>
      <c r="AD63" s="141" t="s">
        <v>497</v>
      </c>
    </row>
    <row r="64" spans="2:30" s="31" customFormat="1" ht="227.25" customHeight="1" x14ac:dyDescent="0.25">
      <c r="B64" s="142" t="s">
        <v>817</v>
      </c>
      <c r="C64" s="143" t="s">
        <v>111</v>
      </c>
      <c r="D64" s="147" t="s">
        <v>773</v>
      </c>
      <c r="E64" s="69" t="s">
        <v>190</v>
      </c>
      <c r="F64" s="73" t="s">
        <v>774</v>
      </c>
      <c r="G64" s="73" t="s">
        <v>775</v>
      </c>
      <c r="H64" s="64">
        <v>4</v>
      </c>
      <c r="I64" s="147">
        <v>5</v>
      </c>
      <c r="J64" s="139" t="str">
        <f>IF(H64+I64=0,"",IF(OR(AND(H64=1,I64=1),AND(H64=1,I64=2),AND(H64=2,I64=1),AND(H64=2,I64=2),AND(H64=3,I64=1),AND(H64=1,I64=10)),"Bajo",IF(OR(AND(H64=4,I64=1),AND(H64=3,I64=2),AND(H64=2,I64=3),AND(H64=2,I64=5),AND(H64=1,I64=3),AND(H64=1,I64=5),AND(H64=1,I64=20),AND(H64=2,I64=10)),"Moderado",IF(OR(AND(H64=5,I64=1),AND(H64=4,I64=2),AND(H64=4,I64=3),AND(H64=3,I64=3),AND(H64=3,I64=5),AND(H64=2,I64=4),AND(H64=1,I64=4),AND(H64=1,I64=5),AND(H64=5,I64=2),AND(H64=2,I64=20),AND(H64=3,I64=10),AND(H64=4,I64=10),AND(H64=5,I64=10)),"Alto",IF(OR(AND(H64=5,I64=3),AND(H64=5,I64=4),AND(H64=5,I64=5),AND(H64=4,I64=4),AND(H64=4,I64=5),AND(H64=3,I64=4),AND(H64=3,I64=5),AND(H64=2,I64=5),AND(H64=3,I64=20),AND(H64=4,I64=20),AND(H64=5,I64=20)),"Extremo","")))))</f>
        <v>Extremo</v>
      </c>
      <c r="K64" s="142" t="s">
        <v>93</v>
      </c>
      <c r="L64" s="73" t="s">
        <v>776</v>
      </c>
      <c r="M64" s="64">
        <v>3</v>
      </c>
      <c r="N64" s="64">
        <v>5</v>
      </c>
      <c r="O64" s="139" t="s">
        <v>99</v>
      </c>
      <c r="P64" s="137" t="s">
        <v>53</v>
      </c>
      <c r="Q64" s="73" t="s">
        <v>777</v>
      </c>
      <c r="R64" s="64" t="s">
        <v>561</v>
      </c>
      <c r="S64" s="147" t="s">
        <v>778</v>
      </c>
      <c r="T64" s="91">
        <v>1</v>
      </c>
      <c r="U64" s="64"/>
      <c r="V64" s="64"/>
      <c r="W64" s="64">
        <v>1</v>
      </c>
      <c r="X64" s="64"/>
      <c r="Y64" s="64">
        <v>0</v>
      </c>
      <c r="Z64" s="156">
        <v>0</v>
      </c>
      <c r="AA64" s="147" t="s">
        <v>779</v>
      </c>
      <c r="AB64" s="138" t="s">
        <v>83</v>
      </c>
      <c r="AC64" s="177" t="s">
        <v>563</v>
      </c>
      <c r="AD64" s="141" t="s">
        <v>296</v>
      </c>
    </row>
    <row r="65" spans="2:30" ht="156.75" customHeight="1" x14ac:dyDescent="0.25">
      <c r="B65" s="142" t="s">
        <v>795</v>
      </c>
      <c r="C65" s="143" t="s">
        <v>111</v>
      </c>
      <c r="D65" s="147" t="s">
        <v>780</v>
      </c>
      <c r="E65" s="147" t="s">
        <v>58</v>
      </c>
      <c r="F65" s="73" t="s">
        <v>781</v>
      </c>
      <c r="G65" s="73" t="s">
        <v>782</v>
      </c>
      <c r="H65" s="64">
        <v>4</v>
      </c>
      <c r="I65" s="64">
        <v>4</v>
      </c>
      <c r="J65" s="139" t="str">
        <f t="shared" ref="J65" si="9">IF(H65+I65=0,"",IF(OR(AND(H65=1,I65=1),AND(H65=1,I65=2),AND(H65=2,I65=1),AND(H65=2,I65=2),AND(H65=3,I65=1),AND(H65=1,I65=10)),"Bajo",IF(OR(AND(H65=4,I65=1),AND(H65=3,I65=2),AND(H65=2,I65=3),AND(H65=2,I65=5),AND(H65=1,I65=3),AND(H65=1,I65=5),AND(H65=1,I65=20),AND(H65=2,I65=10)),"Moderado",IF(OR(AND(H65=5,I65=1),AND(H65=4,I65=2),AND(H65=4,I65=3),AND(H65=4,I65=5),AND(H65=3,I65=3),AND(H65=3,I65=5),AND(H65=2,I65=4),AND(H65=1,I65=4),AND(H65=1,I65=5),AND(H65=5,I65=2),AND(H65=2,I65=20),AND(H65=3,I65=10),AND(H65=4,I65=10),AND(H65=5,I65=10)),"Alto",IF(OR(AND(H65=5,I65=3),AND(H65=5,I65=4),AND(H65=5,I65=5),AND(H65=4,I65=4),AND(H65=4,I65=5),AND(H65=3,I65=4),AND(H65=3,I65=5),AND(H65=2,I65=5),AND(H65=3,I65=20),AND(H65=4,I65=20),AND(H65=5,I65=20)),"Extremo","")))))</f>
        <v>Extremo</v>
      </c>
      <c r="K65" s="137" t="s">
        <v>93</v>
      </c>
      <c r="L65" s="73" t="s">
        <v>783</v>
      </c>
      <c r="M65" s="64">
        <v>3</v>
      </c>
      <c r="N65" s="64">
        <v>4</v>
      </c>
      <c r="O65" s="139" t="str">
        <f t="shared" ref="O65" si="10">IF(M65+N65=0,"",IF(OR(AND(M65=1,N65=1),AND(M65=1,N65=2),AND(M65=2,N65=1),AND(M65=2,N65=2),AND(M65=3,N65=1),AND(M65=1,N65=10)),"Bajo",IF(OR(AND(M65=4,N65=1),AND(M65=3,N65=2),AND(M65=2,N65=3),AND(M65=2,N65=5),AND(M65=1,N65=3),AND(M65=1,N65=5),AND(M65=1,N65=20),AND(M65=2,N65=10)),"Moderado",IF(OR(AND(M65=5,N65=1),AND(M65=4,N65=2),AND(M65=4,N65=3),AND(M65=4,N65=5),AND(M65=3,N65=3),AND(M65=3,N65=5),AND(M65=2,N65=4),AND(M65=1,N65=4),AND(M65=1,N65=5),AND(M65=5,N65=2),AND(M65=2,N65=20),AND(M65=3,N65=10),AND(M65=4,N65=10),AND(M65=5,N65=10)),"Alto",IF(OR(AND(M65=5,N65=3),AND(M65=5,N65=4),AND(M65=5,N65=5),AND(M65=4,N65=4),AND(M65=4,N65=5),AND(M65=3,N65=4),AND(M65=3,N65=5),AND(M65=2,N65=5),AND(M65=3,N65=20),AND(M65=4,N65=20),AND(M65=5,N65=20)),"Extremo","")))))</f>
        <v>Extremo</v>
      </c>
      <c r="P65" s="137" t="s">
        <v>53</v>
      </c>
      <c r="Q65" s="73" t="s">
        <v>784</v>
      </c>
      <c r="R65" s="147" t="s">
        <v>561</v>
      </c>
      <c r="S65" s="147" t="s">
        <v>785</v>
      </c>
      <c r="T65" s="147">
        <v>1</v>
      </c>
      <c r="U65" s="151"/>
      <c r="V65" s="83">
        <v>1</v>
      </c>
      <c r="W65" s="83">
        <v>1</v>
      </c>
      <c r="X65" s="83">
        <v>1</v>
      </c>
      <c r="Y65" s="151">
        <v>0</v>
      </c>
      <c r="Z65" s="156">
        <v>0</v>
      </c>
      <c r="AA65" s="146" t="s">
        <v>786</v>
      </c>
      <c r="AB65" s="138" t="s">
        <v>83</v>
      </c>
      <c r="AC65" s="177" t="s">
        <v>562</v>
      </c>
      <c r="AD65" s="141" t="s">
        <v>296</v>
      </c>
    </row>
    <row r="66" spans="2:30" ht="80.25" customHeight="1" x14ac:dyDescent="0.25">
      <c r="B66" s="201" t="s">
        <v>737</v>
      </c>
      <c r="C66" s="206" t="s">
        <v>111</v>
      </c>
      <c r="D66" s="202" t="s">
        <v>509</v>
      </c>
      <c r="E66" s="202" t="s">
        <v>41</v>
      </c>
      <c r="F66" s="207" t="s">
        <v>510</v>
      </c>
      <c r="G66" s="207" t="s">
        <v>223</v>
      </c>
      <c r="H66" s="202">
        <v>4</v>
      </c>
      <c r="I66" s="202">
        <v>5</v>
      </c>
      <c r="J66" s="203" t="str">
        <f>IF(H66+I66=0,"",IF(OR(AND(H66=1,I66=1),AND(H66=1,I66=2),AND(H66=2,I66=1),AND(H66=2,I66=2),AND(H66=3,I66=1),AND(H66=1,I66=10)),"Bajo",IF(OR(AND(H66=4,I66=1),AND(H66=3,I66=2),AND(H66=2,I66=3),AND(H66=2,I66=5),AND(H66=1,I66=3),AND(H66=1,I66=5),AND(H66=1,I66=20),AND(H66=2,I66=10)),"Moderado",IF(OR(AND(H66=5,I66=1),AND(H66=4,I66=2),AND(H66=4,I66=3),AND(H66=3,I66=3),AND(H66=3,I66=5),AND(H66=2,I66=4),AND(H66=1,I66=4),AND(H66=1,I66=5),AND(H66=5,I66=2),AND(H66=2,I66=20),AND(H66=3,I66=10),AND(H66=4,I66=10),AND(H66=5,I66=10)),"Alto",IF(OR(AND(H66=5,I66=3),AND(H66=5,I66=4),AND(H66=5,I66=5),AND(H66=4,I66=4),AND(H66=4,I66=5),AND(H66=3,I66=4),AND(H66=3,I66=5),AND(H66=2,I66=5),AND(H66=3,I66=20),AND(H66=4,I66=20),AND(H66=5,I66=20)),"Extremo","")))))</f>
        <v>Extremo</v>
      </c>
      <c r="K66" s="201" t="s">
        <v>93</v>
      </c>
      <c r="L66" s="209" t="s">
        <v>511</v>
      </c>
      <c r="M66" s="202">
        <v>3</v>
      </c>
      <c r="N66" s="202">
        <v>5</v>
      </c>
      <c r="O66" s="203" t="str">
        <f>IF(M66+N66=0,"",IF(OR(AND(M66=1,N66=1),AND(M66=1,N66=2),AND(M66=2,N66=1),AND(M66=2,N66=2),AND(M66=3,N66=1),AND(M66=1,N66=10)),"Bajo",IF(OR(AND(M66=4,N66=1),AND(M66=3,N66=2),AND(M66=2,N66=3),AND(M66=2,N66=5),AND(M66=1,N66=3),AND(M66=1,N66=5),AND(M66=1,N66=20),AND(M66=2,N66=10)),"Moderado",IF(OR(AND(M66=5,N66=1),AND(M66=4,N66=2),AND(M66=4,N66=3),AND(M66=4,N66=5),AND(M66=3,N66=3),AND(M66=2,N66=4),AND(M66=1,N66=4),AND(M66=1,N66=5),AND(M66=5,N66=2),AND(M66=2,N66=20),AND(M66=3,N66=10),AND(M66=4,N66=10),AND(M66=5,N66=10)),"Alto",IF(OR(AND(M66=5,N66=3),AND(M66=5,N66=4),AND(M66=5,N66=5),AND(M66=4,N66=4),AND(M66=4,N66=5),AND(M66=3,N66=4),AND(M66=3,N66=5),AND(M66=2,N66=5),AND(M66=3,N66=20),AND(M66=4,N66=20),AND(M66=5,N66=20)),"Extremo","")))))</f>
        <v>Extremo</v>
      </c>
      <c r="P66" s="201" t="s">
        <v>53</v>
      </c>
      <c r="Q66" s="149" t="s">
        <v>512</v>
      </c>
      <c r="R66" s="147" t="s">
        <v>513</v>
      </c>
      <c r="S66" s="147" t="s">
        <v>112</v>
      </c>
      <c r="T66" s="147">
        <v>3</v>
      </c>
      <c r="U66" s="151"/>
      <c r="V66" s="151"/>
      <c r="W66" s="151"/>
      <c r="X66" s="151">
        <v>1</v>
      </c>
      <c r="Y66" s="151"/>
      <c r="Z66" s="156">
        <f t="shared" ref="Z66" si="11">Y66/T66</f>
        <v>0</v>
      </c>
      <c r="AA66" s="146"/>
      <c r="AB66" s="247" t="s">
        <v>83</v>
      </c>
      <c r="AC66" s="210" t="s">
        <v>514</v>
      </c>
      <c r="AD66" s="211" t="s">
        <v>515</v>
      </c>
    </row>
    <row r="67" spans="2:30" ht="170.25" customHeight="1" x14ac:dyDescent="0.25">
      <c r="B67" s="201"/>
      <c r="C67" s="206"/>
      <c r="D67" s="202"/>
      <c r="E67" s="202"/>
      <c r="F67" s="207"/>
      <c r="G67" s="207"/>
      <c r="H67" s="202"/>
      <c r="I67" s="202"/>
      <c r="J67" s="203"/>
      <c r="K67" s="201"/>
      <c r="L67" s="209"/>
      <c r="M67" s="202"/>
      <c r="N67" s="202"/>
      <c r="O67" s="203"/>
      <c r="P67" s="201"/>
      <c r="Q67" s="73" t="s">
        <v>533</v>
      </c>
      <c r="R67" s="147" t="s">
        <v>513</v>
      </c>
      <c r="S67" s="147" t="s">
        <v>534</v>
      </c>
      <c r="T67" s="90">
        <v>1</v>
      </c>
      <c r="U67" s="90"/>
      <c r="V67" s="90"/>
      <c r="W67" s="90"/>
      <c r="X67" s="90">
        <v>1</v>
      </c>
      <c r="Y67" s="90"/>
      <c r="Z67" s="90">
        <v>0</v>
      </c>
      <c r="AA67" s="146"/>
      <c r="AB67" s="247"/>
      <c r="AC67" s="210"/>
      <c r="AD67" s="211"/>
    </row>
    <row r="68" spans="2:30" ht="102" customHeight="1" x14ac:dyDescent="0.25">
      <c r="B68" s="201" t="s">
        <v>818</v>
      </c>
      <c r="C68" s="206" t="s">
        <v>111</v>
      </c>
      <c r="D68" s="202" t="s">
        <v>499</v>
      </c>
      <c r="E68" s="202" t="s">
        <v>60</v>
      </c>
      <c r="F68" s="209" t="s">
        <v>500</v>
      </c>
      <c r="G68" s="209" t="s">
        <v>501</v>
      </c>
      <c r="H68" s="202">
        <v>4</v>
      </c>
      <c r="I68" s="202">
        <v>5</v>
      </c>
      <c r="J68" s="203" t="s">
        <v>99</v>
      </c>
      <c r="K68" s="201" t="s">
        <v>93</v>
      </c>
      <c r="L68" s="209" t="s">
        <v>502</v>
      </c>
      <c r="M68" s="202">
        <v>2</v>
      </c>
      <c r="N68" s="202">
        <v>5</v>
      </c>
      <c r="O68" s="203" t="s">
        <v>99</v>
      </c>
      <c r="P68" s="201" t="s">
        <v>53</v>
      </c>
      <c r="Q68" s="73" t="s">
        <v>504</v>
      </c>
      <c r="R68" s="147" t="s">
        <v>505</v>
      </c>
      <c r="S68" s="147" t="s">
        <v>498</v>
      </c>
      <c r="T68" s="147">
        <v>2</v>
      </c>
      <c r="U68" s="147"/>
      <c r="V68" s="147">
        <v>1</v>
      </c>
      <c r="W68" s="147"/>
      <c r="X68" s="147">
        <v>1</v>
      </c>
      <c r="Y68" s="147"/>
      <c r="Z68" s="90">
        <v>0</v>
      </c>
      <c r="AA68" s="146"/>
      <c r="AB68" s="247" t="s">
        <v>83</v>
      </c>
      <c r="AC68" s="210" t="s">
        <v>507</v>
      </c>
      <c r="AD68" s="211" t="s">
        <v>508</v>
      </c>
    </row>
    <row r="69" spans="2:30" ht="67.5" customHeight="1" x14ac:dyDescent="0.25">
      <c r="B69" s="201"/>
      <c r="C69" s="206"/>
      <c r="D69" s="202"/>
      <c r="E69" s="202"/>
      <c r="F69" s="209"/>
      <c r="G69" s="209"/>
      <c r="H69" s="202"/>
      <c r="I69" s="202"/>
      <c r="J69" s="203"/>
      <c r="K69" s="201"/>
      <c r="L69" s="209"/>
      <c r="M69" s="202"/>
      <c r="N69" s="202"/>
      <c r="O69" s="203"/>
      <c r="P69" s="201"/>
      <c r="Q69" s="73" t="s">
        <v>503</v>
      </c>
      <c r="R69" s="147" t="s">
        <v>505</v>
      </c>
      <c r="S69" s="147" t="s">
        <v>506</v>
      </c>
      <c r="T69" s="90">
        <v>1</v>
      </c>
      <c r="U69" s="90"/>
      <c r="V69" s="90"/>
      <c r="W69" s="90"/>
      <c r="X69" s="90">
        <v>1</v>
      </c>
      <c r="Y69" s="147"/>
      <c r="Z69" s="90">
        <v>0</v>
      </c>
      <c r="AA69" s="146"/>
      <c r="AB69" s="247"/>
      <c r="AC69" s="210"/>
      <c r="AD69" s="211"/>
    </row>
    <row r="70" spans="2:30" ht="174.75" customHeight="1" x14ac:dyDescent="0.25">
      <c r="B70" s="201"/>
      <c r="C70" s="206"/>
      <c r="D70" s="202"/>
      <c r="E70" s="202"/>
      <c r="F70" s="209"/>
      <c r="G70" s="209"/>
      <c r="H70" s="202"/>
      <c r="I70" s="202"/>
      <c r="J70" s="203"/>
      <c r="K70" s="201"/>
      <c r="L70" s="209"/>
      <c r="M70" s="202"/>
      <c r="N70" s="202"/>
      <c r="O70" s="203"/>
      <c r="P70" s="201"/>
      <c r="Q70" s="73" t="s">
        <v>533</v>
      </c>
      <c r="R70" s="147" t="s">
        <v>505</v>
      </c>
      <c r="S70" s="147" t="s">
        <v>534</v>
      </c>
      <c r="T70" s="90">
        <v>1</v>
      </c>
      <c r="U70" s="90"/>
      <c r="V70" s="90"/>
      <c r="W70" s="90"/>
      <c r="X70" s="90">
        <v>1</v>
      </c>
      <c r="Y70" s="90"/>
      <c r="Z70" s="90">
        <v>0</v>
      </c>
      <c r="AA70" s="146"/>
      <c r="AB70" s="247"/>
      <c r="AC70" s="210"/>
      <c r="AD70" s="211"/>
    </row>
    <row r="71" spans="2:30" s="25" customFormat="1" ht="188.25" customHeight="1" x14ac:dyDescent="0.25">
      <c r="B71" s="208" t="s">
        <v>114</v>
      </c>
      <c r="C71" s="206" t="s">
        <v>111</v>
      </c>
      <c r="D71" s="202" t="s">
        <v>536</v>
      </c>
      <c r="E71" s="204" t="s">
        <v>58</v>
      </c>
      <c r="F71" s="207" t="s">
        <v>537</v>
      </c>
      <c r="G71" s="215" t="s">
        <v>538</v>
      </c>
      <c r="H71" s="204">
        <v>4</v>
      </c>
      <c r="I71" s="204">
        <v>5</v>
      </c>
      <c r="J71" s="205" t="str">
        <f>IF(H71+I71=0,"",IF(OR(AND(H71=1,I71=1),AND(H71=1,I71=2),AND(H71=2,I71=1),AND(H71=2,I71=2),AND(H71=3,I71=1),AND(H71=1,I71=10)),"Bajo",IF(OR(AND(H71=4,I71=1),AND(H71=3,I71=2),AND(H71=2,I71=3),AND(H71=2,I71=5),AND(H71=1,I71=3),AND(H71=1,I71=5),AND(H71=1,I71=20),AND(H71=2,I71=10)),"Moderado",IF(OR(AND(H71=5,I71=1),AND(H71=4,I71=2),AND(H71=4,I71=3),AND(H71=3,I71=3),AND(H71=3,I71=5),AND(H71=2,I71=4),AND(H71=1,I71=4),AND(H71=1,I71=5),AND(H71=5,I71=2),AND(H71=2,I71=20),AND(H71=3,I71=10),AND(H71=4,I71=10),AND(H71=5,I71=10)),"Alto",IF(OR(AND(H71=5,I71=3),AND(H71=5,I71=4),AND(H71=5,I71=5),AND(H71=4,I71=4),AND(H71=4,I71=5),AND(H71=3,I71=4),AND(H71=3,I71=5),AND(H71=2,I71=5),AND(H71=3,I71=20),AND(H71=4,I71=20),AND(H71=5,I71=20)),"Extremo","")))))</f>
        <v>Extremo</v>
      </c>
      <c r="K71" s="208" t="s">
        <v>93</v>
      </c>
      <c r="L71" s="215" t="s">
        <v>539</v>
      </c>
      <c r="M71" s="204">
        <v>3</v>
      </c>
      <c r="N71" s="204">
        <v>5</v>
      </c>
      <c r="O71" s="205" t="str">
        <f>IF(M71+N71=0,"",IF(OR(AND(M71=1,N71=1),AND(M71=1,N71=2),AND(M71=2,N71=1),AND(M71=2,N71=2),AND(M71=3,N71=1),AND(M71=1,N71=10)),"Bajo",IF(OR(AND(M71=4,N71=1),AND(M71=3,N71=2),AND(M71=2,N71=3),AND(M71=2,N71=5),AND(M71=1,N71=3),AND(M71=1,N71=5),AND(M71=1,N71=20),AND(M71=2,N71=10)),"Moderado",IF(OR(AND(M71=5,N71=1),AND(M71=4,N71=2),AND(M71=4,N71=3),AND(M71=3,N71=3),AND(M71=2,N71=4),AND(M71=1,N71=4),AND(M71=1,N71=5),AND(M71=5,N71=2),AND(M71=2,N71=20),AND(M71=3,N71=10),AND(M71=4,N71=10),AND(M71=5,N71=10)),"Alto",IF(OR(AND(M71=5,N71=3),AND(M71=5,N71=4),AND(M71=5,N71=5),AND(M71=4,N71=4),AND(M71=4,N71=5),AND(M71=3,N71=4),AND(M71=3,N71=5),AND(M71=2,N71=5),AND(M71=3,N71=20),AND(M71=4,N71=20),AND(M71=5,N71=20)),"Extremo","")))))</f>
        <v>Extremo</v>
      </c>
      <c r="P71" s="214" t="s">
        <v>53</v>
      </c>
      <c r="Q71" s="171" t="s">
        <v>542</v>
      </c>
      <c r="R71" s="144" t="s">
        <v>540</v>
      </c>
      <c r="S71" s="144" t="s">
        <v>543</v>
      </c>
      <c r="T71" s="151">
        <v>1</v>
      </c>
      <c r="U71" s="151"/>
      <c r="V71" s="151"/>
      <c r="W71" s="151"/>
      <c r="X71" s="151">
        <v>1</v>
      </c>
      <c r="Y71" s="90"/>
      <c r="Z71" s="90">
        <v>0</v>
      </c>
      <c r="AA71" s="92"/>
      <c r="AB71" s="247" t="s">
        <v>83</v>
      </c>
      <c r="AC71" s="210" t="s">
        <v>545</v>
      </c>
      <c r="AD71" s="211" t="s">
        <v>546</v>
      </c>
    </row>
    <row r="72" spans="2:30" ht="188.25" customHeight="1" x14ac:dyDescent="0.25">
      <c r="B72" s="208"/>
      <c r="C72" s="206"/>
      <c r="D72" s="202"/>
      <c r="E72" s="204"/>
      <c r="F72" s="207"/>
      <c r="G72" s="215"/>
      <c r="H72" s="204"/>
      <c r="I72" s="204"/>
      <c r="J72" s="205"/>
      <c r="K72" s="208"/>
      <c r="L72" s="215"/>
      <c r="M72" s="204"/>
      <c r="N72" s="204"/>
      <c r="O72" s="205"/>
      <c r="P72" s="214"/>
      <c r="Q72" s="73" t="s">
        <v>541</v>
      </c>
      <c r="R72" s="144" t="s">
        <v>540</v>
      </c>
      <c r="S72" s="147" t="s">
        <v>544</v>
      </c>
      <c r="T72" s="151">
        <v>1</v>
      </c>
      <c r="U72" s="151"/>
      <c r="V72" s="151"/>
      <c r="W72" s="151"/>
      <c r="X72" s="151">
        <v>1</v>
      </c>
      <c r="Y72" s="90"/>
      <c r="Z72" s="90">
        <v>0</v>
      </c>
      <c r="AA72" s="146"/>
      <c r="AB72" s="247"/>
      <c r="AC72" s="210"/>
      <c r="AD72" s="211"/>
    </row>
    <row r="73" spans="2:30" ht="188.25" customHeight="1" x14ac:dyDescent="0.25">
      <c r="B73" s="208"/>
      <c r="C73" s="206"/>
      <c r="D73" s="202"/>
      <c r="E73" s="204"/>
      <c r="F73" s="207"/>
      <c r="G73" s="215"/>
      <c r="H73" s="204"/>
      <c r="I73" s="204"/>
      <c r="J73" s="205"/>
      <c r="K73" s="208"/>
      <c r="L73" s="215"/>
      <c r="M73" s="204"/>
      <c r="N73" s="204"/>
      <c r="O73" s="205"/>
      <c r="P73" s="214"/>
      <c r="Q73" s="73" t="s">
        <v>533</v>
      </c>
      <c r="R73" s="144" t="s">
        <v>540</v>
      </c>
      <c r="S73" s="147" t="s">
        <v>534</v>
      </c>
      <c r="T73" s="90">
        <v>1</v>
      </c>
      <c r="U73" s="90"/>
      <c r="V73" s="90"/>
      <c r="W73" s="90"/>
      <c r="X73" s="90">
        <v>1</v>
      </c>
      <c r="Y73" s="90"/>
      <c r="Z73" s="90">
        <v>0</v>
      </c>
      <c r="AA73" s="146"/>
      <c r="AB73" s="247"/>
      <c r="AC73" s="210"/>
      <c r="AD73" s="211"/>
    </row>
    <row r="74" spans="2:30" s="25" customFormat="1" ht="140.25" customHeight="1" x14ac:dyDescent="0.25">
      <c r="B74" s="208" t="s">
        <v>115</v>
      </c>
      <c r="C74" s="206" t="s">
        <v>111</v>
      </c>
      <c r="D74" s="202" t="s">
        <v>523</v>
      </c>
      <c r="E74" s="202" t="s">
        <v>58</v>
      </c>
      <c r="F74" s="207" t="s">
        <v>524</v>
      </c>
      <c r="G74" s="207" t="s">
        <v>525</v>
      </c>
      <c r="H74" s="204">
        <v>4</v>
      </c>
      <c r="I74" s="204">
        <v>5</v>
      </c>
      <c r="J74" s="205" t="str">
        <f>IF(H74+I74=0,"",IF(OR(AND(H74=1,I74=1),AND(H74=1,I74=2),AND(H74=2,I74=1),AND(H74=2,I74=2),AND(H74=3,I74=1),AND(H74=1,I74=10)),"Bajo",IF(OR(AND(H74=4,I74=1),AND(H74=3,I74=2),AND(H74=2,I74=3),AND(H74=2,I74=5),AND(H74=1,I74=3),AND(H74=1,I74=5),AND(H74=1,I74=20),AND(H74=2,I74=10)),"Moderado",IF(OR(AND(H74=5,I74=1),AND(H74=4,I74=2),AND(H74=4,I74=3),AND(H74=3,I74=3),AND(H74=3,I74=5),AND(H74=2,I74=4),AND(H74=1,I74=4),AND(H74=1,I74=5),AND(H74=5,I74=2),AND(H74=2,I74=20),AND(H74=3,I74=10),AND(H74=4,I74=10),AND(H74=5,I74=10)),"Alto",IF(OR(AND(H74=5,I74=3),AND(H74=5,I74=4),AND(H74=5,I74=5),AND(H74=4,I74=4),AND(H74=4,I74=5),AND(H74=3,I74=4),AND(H74=3,I74=5),AND(H74=2,I74=5),AND(H74=3,I74=20),AND(H74=4,I74=20),AND(H74=5,I74=20)),"Extremo","")))))</f>
        <v>Extremo</v>
      </c>
      <c r="K74" s="208" t="s">
        <v>453</v>
      </c>
      <c r="L74" s="213" t="s">
        <v>526</v>
      </c>
      <c r="M74" s="204">
        <v>3</v>
      </c>
      <c r="N74" s="204">
        <v>5</v>
      </c>
      <c r="O74" s="205" t="str">
        <f>IF(M74+N74=0,"",IF(OR(AND(M74=1,N74=1),AND(M74=1,N74=2),AND(M74=2,N74=1),AND(M74=2,N74=2),AND(M74=3,N74=1),AND(M74=1,N74=10)),"Bajo",IF(OR(AND(M74=4,N74=1),AND(M74=3,N74=2),AND(M74=2,N74=3),AND(M74=2,N74=5),AND(M74=1,N74=3),AND(M74=1,N74=5),AND(M74=1,N74=20),AND(M74=2,N74=10)),"Moderado",IF(OR(AND(M74=5,N74=1),AND(M74=4,N74=2),AND(M74=4,N74=3),AND(M74=4,N74=5),AND(M74=3,N74=3),AND(M74=2,N74=4),AND(M74=1,N74=4),AND(M74=1,N74=5),AND(M74=5,N74=2),AND(M74=2,N74=20),AND(M74=3,N74=10),AND(M74=4,N74=10),AND(M74=5,N74=10)),"Alto",IF(OR(AND(M74=5,N74=3),AND(M74=5,N74=4),AND(M74=5,N74=5),AND(M74=4,N74=4),AND(M74=4,N74=5),AND(M74=3,N74=4),AND(M74=3,N74=5),AND(M74=2,N74=5),AND(M74=3,N74=20),AND(M74=4,N74=20),AND(M74=5,N74=20)),"Extremo","")))))</f>
        <v>Extremo</v>
      </c>
      <c r="P74" s="214" t="s">
        <v>53</v>
      </c>
      <c r="Q74" s="149" t="s">
        <v>527</v>
      </c>
      <c r="R74" s="144" t="s">
        <v>513</v>
      </c>
      <c r="S74" s="144" t="s">
        <v>529</v>
      </c>
      <c r="T74" s="90">
        <v>1</v>
      </c>
      <c r="U74" s="90"/>
      <c r="V74" s="90"/>
      <c r="W74" s="90"/>
      <c r="X74" s="90">
        <v>1</v>
      </c>
      <c r="Y74" s="93"/>
      <c r="Z74" s="90">
        <v>0</v>
      </c>
      <c r="AA74" s="92"/>
      <c r="AB74" s="247" t="s">
        <v>83</v>
      </c>
      <c r="AC74" s="210" t="s">
        <v>531</v>
      </c>
      <c r="AD74" s="277" t="s">
        <v>532</v>
      </c>
    </row>
    <row r="75" spans="2:30" s="25" customFormat="1" ht="140.25" customHeight="1" x14ac:dyDescent="0.25">
      <c r="B75" s="208"/>
      <c r="C75" s="206"/>
      <c r="D75" s="202"/>
      <c r="E75" s="202"/>
      <c r="F75" s="207"/>
      <c r="G75" s="207"/>
      <c r="H75" s="204"/>
      <c r="I75" s="204"/>
      <c r="J75" s="205"/>
      <c r="K75" s="208"/>
      <c r="L75" s="213"/>
      <c r="M75" s="204"/>
      <c r="N75" s="204"/>
      <c r="O75" s="205"/>
      <c r="P75" s="214"/>
      <c r="Q75" s="149" t="s">
        <v>528</v>
      </c>
      <c r="R75" s="144" t="s">
        <v>513</v>
      </c>
      <c r="S75" s="144" t="s">
        <v>530</v>
      </c>
      <c r="T75" s="90">
        <v>1</v>
      </c>
      <c r="U75" s="90"/>
      <c r="V75" s="90"/>
      <c r="W75" s="90"/>
      <c r="X75" s="90">
        <v>1</v>
      </c>
      <c r="Y75" s="93"/>
      <c r="Z75" s="90">
        <v>0</v>
      </c>
      <c r="AA75" s="92"/>
      <c r="AB75" s="247"/>
      <c r="AC75" s="210"/>
      <c r="AD75" s="277"/>
    </row>
    <row r="76" spans="2:30" ht="140.25" customHeight="1" x14ac:dyDescent="0.25">
      <c r="B76" s="208"/>
      <c r="C76" s="206"/>
      <c r="D76" s="202"/>
      <c r="E76" s="202"/>
      <c r="F76" s="207"/>
      <c r="G76" s="207"/>
      <c r="H76" s="204"/>
      <c r="I76" s="204"/>
      <c r="J76" s="205"/>
      <c r="K76" s="208"/>
      <c r="L76" s="213"/>
      <c r="M76" s="204"/>
      <c r="N76" s="204"/>
      <c r="O76" s="205"/>
      <c r="P76" s="214"/>
      <c r="Q76" s="73" t="s">
        <v>535</v>
      </c>
      <c r="R76" s="144" t="s">
        <v>513</v>
      </c>
      <c r="S76" s="147" t="s">
        <v>534</v>
      </c>
      <c r="T76" s="90">
        <v>1</v>
      </c>
      <c r="U76" s="90"/>
      <c r="V76" s="90"/>
      <c r="W76" s="90"/>
      <c r="X76" s="90">
        <v>1</v>
      </c>
      <c r="Y76" s="90"/>
      <c r="Z76" s="90">
        <v>0</v>
      </c>
      <c r="AA76" s="146"/>
      <c r="AB76" s="247"/>
      <c r="AC76" s="210"/>
      <c r="AD76" s="277"/>
    </row>
    <row r="77" spans="2:30" ht="180" customHeight="1" x14ac:dyDescent="0.25">
      <c r="B77" s="201" t="s">
        <v>198</v>
      </c>
      <c r="C77" s="206" t="s">
        <v>111</v>
      </c>
      <c r="D77" s="202" t="s">
        <v>516</v>
      </c>
      <c r="E77" s="202" t="s">
        <v>60</v>
      </c>
      <c r="F77" s="209" t="s">
        <v>517</v>
      </c>
      <c r="G77" s="209" t="s">
        <v>518</v>
      </c>
      <c r="H77" s="202">
        <v>5</v>
      </c>
      <c r="I77" s="202">
        <v>5</v>
      </c>
      <c r="J77" s="203" t="s">
        <v>99</v>
      </c>
      <c r="K77" s="201" t="s">
        <v>93</v>
      </c>
      <c r="L77" s="209" t="s">
        <v>519</v>
      </c>
      <c r="M77" s="202">
        <v>4</v>
      </c>
      <c r="N77" s="202">
        <v>5</v>
      </c>
      <c r="O77" s="203" t="s">
        <v>99</v>
      </c>
      <c r="P77" s="201" t="s">
        <v>53</v>
      </c>
      <c r="Q77" s="73" t="s">
        <v>919</v>
      </c>
      <c r="R77" s="147" t="s">
        <v>513</v>
      </c>
      <c r="S77" s="147" t="s">
        <v>520</v>
      </c>
      <c r="T77" s="151">
        <v>4</v>
      </c>
      <c r="U77" s="151"/>
      <c r="V77" s="151">
        <v>1</v>
      </c>
      <c r="W77" s="151"/>
      <c r="X77" s="151">
        <v>1</v>
      </c>
      <c r="Y77" s="90"/>
      <c r="Z77" s="90">
        <v>0</v>
      </c>
      <c r="AA77" s="146"/>
      <c r="AB77" s="247" t="s">
        <v>83</v>
      </c>
      <c r="AC77" s="210" t="s">
        <v>521</v>
      </c>
      <c r="AD77" s="211" t="s">
        <v>522</v>
      </c>
    </row>
    <row r="78" spans="2:30" ht="180" customHeight="1" x14ac:dyDescent="0.25">
      <c r="B78" s="201"/>
      <c r="C78" s="206"/>
      <c r="D78" s="202"/>
      <c r="E78" s="202"/>
      <c r="F78" s="209"/>
      <c r="G78" s="209"/>
      <c r="H78" s="202"/>
      <c r="I78" s="202"/>
      <c r="J78" s="203"/>
      <c r="K78" s="201"/>
      <c r="L78" s="209"/>
      <c r="M78" s="202"/>
      <c r="N78" s="202"/>
      <c r="O78" s="203"/>
      <c r="P78" s="201"/>
      <c r="Q78" s="73" t="s">
        <v>533</v>
      </c>
      <c r="R78" s="147" t="s">
        <v>513</v>
      </c>
      <c r="S78" s="147" t="s">
        <v>534</v>
      </c>
      <c r="T78" s="90">
        <v>1</v>
      </c>
      <c r="U78" s="90"/>
      <c r="V78" s="90"/>
      <c r="W78" s="90"/>
      <c r="X78" s="90">
        <v>1</v>
      </c>
      <c r="Y78" s="90"/>
      <c r="Z78" s="90">
        <v>0</v>
      </c>
      <c r="AA78" s="146"/>
      <c r="AB78" s="247"/>
      <c r="AC78" s="210"/>
      <c r="AD78" s="211"/>
    </row>
    <row r="79" spans="2:30" s="25" customFormat="1" ht="99.75" customHeight="1" x14ac:dyDescent="0.25">
      <c r="B79" s="208" t="s">
        <v>116</v>
      </c>
      <c r="C79" s="206" t="s">
        <v>173</v>
      </c>
      <c r="D79" s="202" t="s">
        <v>547</v>
      </c>
      <c r="E79" s="212" t="s">
        <v>41</v>
      </c>
      <c r="F79" s="207" t="s">
        <v>549</v>
      </c>
      <c r="G79" s="207" t="s">
        <v>550</v>
      </c>
      <c r="H79" s="204">
        <v>3</v>
      </c>
      <c r="I79" s="204">
        <v>5</v>
      </c>
      <c r="J79" s="205" t="str">
        <f>IF(H79+I79=0,"",IF(OR(AND(H79=1,I79=1),AND(H79=1,I79=2),AND(H79=2,I79=1),AND(H79=2,I79=2),AND(H79=3,I79=1),AND(H79=1,I79=10)),"Bajo",IF(OR(AND(H79=4,I79=1),AND(H79=3,I79=2),AND(H79=2,I79=3),AND(H79=2,I79=5),AND(H79=1,I79=3),AND(H79=1,I79=5),AND(H79=1,I79=20),AND(H79=2,I79=10)),"Moderado",IF(OR(AND(H79=5,I79=1),AND(H79=4,I79=2),AND(H79=4,I79=3),AND(H79=4,I79=5),AND(H79=3,I79=3),AND(H79=2,I79=4),AND(H79=1,I79=4),AND(H79=1,I79=5),AND(H79=5,I79=2),AND(H79=2,I79=20),AND(H79=3,I79=10),AND(H79=4,I79=10),AND(H79=5,I79=10)),"Alto",IF(OR(AND(H79=5,I79=3),AND(H79=5,I79=4),AND(H79=5,I79=5),AND(H79=4,I79=4),AND(H79=4,I79=5),AND(H79=3,I79=4),AND(H79=3,I79=5),AND(H79=2,I79=5),AND(H79=3,I79=20),AND(H79=4,I79=20),AND(H79=5,I79=20)),"Extremo","")))))</f>
        <v>Extremo</v>
      </c>
      <c r="K79" s="208" t="s">
        <v>453</v>
      </c>
      <c r="L79" s="213" t="s">
        <v>551</v>
      </c>
      <c r="M79" s="204">
        <v>2</v>
      </c>
      <c r="N79" s="204">
        <v>5</v>
      </c>
      <c r="O79" s="205" t="str">
        <f>IF(M79+N79=0,"",IF(OR(AND(M79=1,N79=1),AND(M79=1,N79=2),AND(M79=2,N79=1),AND(M79=2,N79=2),AND(M79=3,N79=1),AND(M79=1,N79=10)),"Bajo",IF(OR(AND(M79=4,N79=1),AND(M79=3,N79=2),AND(M79=2,N79=3),AND(M79=1,N79=3),AND(M79=1,N79=5),AND(M79=1,N79=20),AND(M79=2,N79=10)),"Moderado",IF(OR(AND(M79=5,N79=1),AND(M79=4,N79=2),AND(M79=4,N79=3),AND(M79=4,N79=5),AND(M79=3,N79=3),AND(M79=3,N79=5),AND(M79=2,N79=4),AND(M79=1,N79=4),AND(M79=1,N79=5),AND(M79=5,N79=2),AND(M79=2,N79=20),AND(M79=3,N79=10),AND(M79=4,N79=10),AND(M79=5,N79=10)),"Alto",IF(OR(AND(M79=5,N79=3),AND(M79=5,N79=4),AND(M79=5,N79=5),AND(M79=4,N79=4),AND(M79=4,N79=5),AND(M79=3,N79=4),AND(M79=3,N79=5),AND(M79=2,N79=5),AND(M79=3,N79=20),AND(M79=4,N79=20),AND(M79=5,N79=20)),"Extremo","")))))</f>
        <v>Extremo</v>
      </c>
      <c r="P79" s="214" t="s">
        <v>53</v>
      </c>
      <c r="Q79" s="149" t="s">
        <v>645</v>
      </c>
      <c r="R79" s="144" t="s">
        <v>113</v>
      </c>
      <c r="S79" s="144" t="s">
        <v>553</v>
      </c>
      <c r="T79" s="151">
        <v>1</v>
      </c>
      <c r="U79" s="151"/>
      <c r="V79" s="151"/>
      <c r="W79" s="151"/>
      <c r="X79" s="151">
        <v>1</v>
      </c>
      <c r="Y79" s="151">
        <v>0</v>
      </c>
      <c r="Z79" s="83">
        <v>0</v>
      </c>
      <c r="AA79" s="92"/>
      <c r="AB79" s="247" t="s">
        <v>83</v>
      </c>
      <c r="AC79" s="210" t="s">
        <v>554</v>
      </c>
      <c r="AD79" s="211" t="s">
        <v>296</v>
      </c>
    </row>
    <row r="80" spans="2:30" s="25" customFormat="1" ht="99.75" customHeight="1" x14ac:dyDescent="0.25">
      <c r="B80" s="208"/>
      <c r="C80" s="206"/>
      <c r="D80" s="202"/>
      <c r="E80" s="212"/>
      <c r="F80" s="207"/>
      <c r="G80" s="207"/>
      <c r="H80" s="204"/>
      <c r="I80" s="204"/>
      <c r="J80" s="205"/>
      <c r="K80" s="208"/>
      <c r="L80" s="213"/>
      <c r="M80" s="204"/>
      <c r="N80" s="204"/>
      <c r="O80" s="205"/>
      <c r="P80" s="214"/>
      <c r="Q80" s="149" t="s">
        <v>552</v>
      </c>
      <c r="R80" s="144" t="s">
        <v>113</v>
      </c>
      <c r="S80" s="144" t="s">
        <v>498</v>
      </c>
      <c r="T80" s="151">
        <v>2</v>
      </c>
      <c r="U80" s="151"/>
      <c r="V80" s="151">
        <v>1</v>
      </c>
      <c r="W80" s="151"/>
      <c r="X80" s="151">
        <v>1</v>
      </c>
      <c r="Y80" s="151">
        <v>0</v>
      </c>
      <c r="Z80" s="132">
        <v>0</v>
      </c>
      <c r="AA80" s="92"/>
      <c r="AB80" s="247"/>
      <c r="AC80" s="210"/>
      <c r="AD80" s="211"/>
    </row>
    <row r="81" spans="1:30" s="164" customFormat="1" ht="187.5" customHeight="1" x14ac:dyDescent="0.25">
      <c r="B81" s="140" t="s">
        <v>117</v>
      </c>
      <c r="C81" s="143" t="s">
        <v>173</v>
      </c>
      <c r="D81" s="144" t="s">
        <v>548</v>
      </c>
      <c r="E81" s="144" t="s">
        <v>58</v>
      </c>
      <c r="F81" s="94" t="s">
        <v>555</v>
      </c>
      <c r="G81" s="149" t="s">
        <v>556</v>
      </c>
      <c r="H81" s="144">
        <v>5</v>
      </c>
      <c r="I81" s="144">
        <v>5</v>
      </c>
      <c r="J81" s="150" t="str">
        <f>IF(H81+I81=0,"",IF(OR(AND(H81=1,I81=1),AND(H81=1,I81=2),AND(H81=2,I81=1),AND(H81=2,I81=2),AND(H81=3,I81=1),AND(H81=1,I81=10)),"Bajo",IF(OR(AND(H81=4,I81=1),AND(H81=3,I81=2),AND(H81=2,I81=3),AND(H81=2,I81=5),AND(H81=1,I81=3),AND(H81=1,I81=5),AND(H81=1,I81=20),AND(H81=2,I81=10)),"Moderado",IF(OR(AND(H81=5,I81=1),AND(H81=4,I81=2),AND(H81=4,I81=3),AND(H81=4,I81=5),AND(H81=3,I81=3),AND(H81=3,I81=5),AND(H81=2,I81=4),AND(H81=1,I81=4),AND(H81=1,I81=5),AND(H81=5,I81=2),AND(H81=2,I81=20),AND(H81=3,I81=10),AND(H81=4,I81=10),AND(H81=5,I81=10)),"Alto",IF(OR(AND(H81=5,I81=3),AND(H81=5,I81=4),AND(H81=5,I81=5),AND(H81=4,I81=4),AND(H81=4,I81=5),AND(H81=3,I81=4),AND(H81=3,I81=5),AND(H81=2,I81=5),AND(H81=3,I81=20),AND(H81=4,I81=20),AND(H81=5,I81=20)),"Extremo","")))))</f>
        <v>Extremo</v>
      </c>
      <c r="K81" s="140" t="s">
        <v>93</v>
      </c>
      <c r="L81" s="94" t="s">
        <v>557</v>
      </c>
      <c r="M81" s="144">
        <v>4</v>
      </c>
      <c r="N81" s="144">
        <v>5</v>
      </c>
      <c r="O81" s="150" t="str">
        <f>IF(M81+N81=0,"",IF(OR(AND(M81=1,N81=1),AND(M81=1,N81=2),AND(M81=2,N81=1),AND(M81=2,N81=2),AND(M81=3,N81=1),AND(M81=1,N81=10)),"Bajo",IF(OR(AND(M81=4,N81=1),AND(M81=3,N81=2),AND(M81=2,N81=3),AND(M81=2,N81=5),AND(M81=1,N81=3),AND(M81=1,N81=5),AND(M81=1,N81=20),AND(M81=2,N81=10)),"Moderado",IF(OR(AND(M81=5,N81=1),AND(M81=4,N81=2),AND(M81=4,N81=3),AND(M81=3,N81=3),AND(M81=3,N81=5),AND(M81=2,N81=4),AND(M81=1,N81=4),AND(M81=1,N81=5),AND(M81=5,N81=2),AND(M81=2,N81=20),AND(M81=3,N81=10),AND(M81=4,N81=10),AND(M81=5,N81=10)),"Alto",IF(OR(AND(M81=5,N81=3),AND(M81=5,N81=4),AND(M81=5,N81=5),AND(M81=4,N81=4),AND(M81=4,N81=5),AND(M81=3,N81=4),AND(M81=3,N81=5),AND(M81=2,N81=5),AND(M81=3,N81=20),AND(M81=4,N81=20),AND(M81=5,N81=20)),"Extremo","")))))</f>
        <v>Extremo</v>
      </c>
      <c r="P81" s="140" t="s">
        <v>53</v>
      </c>
      <c r="Q81" s="149" t="s">
        <v>558</v>
      </c>
      <c r="R81" s="144" t="s">
        <v>113</v>
      </c>
      <c r="S81" s="144" t="s">
        <v>498</v>
      </c>
      <c r="T81" s="151">
        <v>2</v>
      </c>
      <c r="U81" s="151"/>
      <c r="V81" s="151"/>
      <c r="W81" s="151"/>
      <c r="X81" s="151">
        <v>1</v>
      </c>
      <c r="Y81" s="151"/>
      <c r="Z81" s="90">
        <v>0</v>
      </c>
      <c r="AA81" s="146"/>
      <c r="AB81" s="138" t="s">
        <v>83</v>
      </c>
      <c r="AC81" s="177" t="s">
        <v>559</v>
      </c>
      <c r="AD81" s="141" t="s">
        <v>560</v>
      </c>
    </row>
    <row r="82" spans="1:30" s="164" customFormat="1" ht="127.5" customHeight="1" x14ac:dyDescent="0.25">
      <c r="B82" s="201" t="s">
        <v>118</v>
      </c>
      <c r="C82" s="206" t="s">
        <v>178</v>
      </c>
      <c r="D82" s="202" t="s">
        <v>174</v>
      </c>
      <c r="E82" s="202" t="s">
        <v>58</v>
      </c>
      <c r="F82" s="272" t="s">
        <v>567</v>
      </c>
      <c r="G82" s="272" t="s">
        <v>920</v>
      </c>
      <c r="H82" s="202">
        <v>5</v>
      </c>
      <c r="I82" s="202">
        <v>5</v>
      </c>
      <c r="J82" s="203" t="str">
        <f>IF(H82+I82=0,"",IF(OR(AND(H82=1,I82=1),AND(H82=1,I82=2),AND(H82=2,I82=1),AND(H82=2,I82=2),AND(H82=3,I82=1),AND(H82=1,I82=10)),"Bajo",IF(OR(AND(H82=4,I82=1),AND(H82=3,I82=2),AND(H82=2,I82=3),AND(H82=2,I82=5),AND(H82=1,I82=3),AND(H82=1,I82=5),AND(H82=1,I82=20),AND(H82=2,I82=10)),"Moderado",IF(OR(AND(H82=5,I82=1),AND(H82=4,I82=2),AND(H82=4,I82=3),AND(H82=4,I82=5),AND(H82=3,I82=3),AND(H82=3,I82=5),AND(H82=2,I82=4),AND(H82=1,I82=4),AND(H82=1,I82=5),AND(H82=5,I82=2),AND(H82=2,I82=20),AND(H82=3,I82=10),AND(H82=4,I82=10),AND(H82=5,I82=10)),"Alto",IF(OR(AND(H82=5,I82=3),AND(H82=5,I82=4),AND(H82=5,I82=5),AND(H82=4,I82=4),AND(H82=4,I82=5),AND(H82=3,I82=4),AND(H82=3,I82=5),AND(H82=2,I82=5),AND(H82=3,I82=20),AND(H82=4,I82=20),AND(H82=5,I82=20)),"Extremo","")))))</f>
        <v>Extremo</v>
      </c>
      <c r="K82" s="201" t="s">
        <v>93</v>
      </c>
      <c r="L82" s="209" t="s">
        <v>568</v>
      </c>
      <c r="M82" s="202">
        <v>3</v>
      </c>
      <c r="N82" s="202">
        <v>5</v>
      </c>
      <c r="O82" s="203" t="s">
        <v>99</v>
      </c>
      <c r="P82" s="201" t="s">
        <v>51</v>
      </c>
      <c r="Q82" s="149" t="s">
        <v>598</v>
      </c>
      <c r="R82" s="147" t="s">
        <v>927</v>
      </c>
      <c r="S82" s="147" t="s">
        <v>569</v>
      </c>
      <c r="T82" s="147">
        <v>1</v>
      </c>
      <c r="U82" s="151"/>
      <c r="V82" s="151"/>
      <c r="W82" s="151">
        <v>1</v>
      </c>
      <c r="X82" s="151"/>
      <c r="Y82" s="151"/>
      <c r="Z82" s="156">
        <v>0</v>
      </c>
      <c r="AA82" s="146"/>
      <c r="AB82" s="247" t="s">
        <v>83</v>
      </c>
      <c r="AC82" s="210" t="s">
        <v>263</v>
      </c>
      <c r="AD82" s="211" t="s">
        <v>264</v>
      </c>
    </row>
    <row r="83" spans="1:30" s="164" customFormat="1" ht="127.5" customHeight="1" x14ac:dyDescent="0.25">
      <c r="B83" s="201"/>
      <c r="C83" s="206"/>
      <c r="D83" s="202"/>
      <c r="E83" s="202"/>
      <c r="F83" s="272"/>
      <c r="G83" s="272"/>
      <c r="H83" s="202"/>
      <c r="I83" s="202"/>
      <c r="J83" s="203"/>
      <c r="K83" s="201"/>
      <c r="L83" s="209"/>
      <c r="M83" s="202"/>
      <c r="N83" s="202"/>
      <c r="O83" s="203"/>
      <c r="P83" s="201"/>
      <c r="Q83" s="149" t="s">
        <v>570</v>
      </c>
      <c r="R83" s="147" t="s">
        <v>927</v>
      </c>
      <c r="S83" s="147" t="s">
        <v>571</v>
      </c>
      <c r="T83" s="147">
        <v>28</v>
      </c>
      <c r="U83" s="151"/>
      <c r="V83" s="151"/>
      <c r="W83" s="151"/>
      <c r="X83" s="151">
        <v>28</v>
      </c>
      <c r="Y83" s="151"/>
      <c r="Z83" s="156">
        <v>0</v>
      </c>
      <c r="AA83" s="146"/>
      <c r="AB83" s="247"/>
      <c r="AC83" s="210"/>
      <c r="AD83" s="211"/>
    </row>
    <row r="84" spans="1:30" s="164" customFormat="1" ht="127.5" customHeight="1" x14ac:dyDescent="0.25">
      <c r="B84" s="201"/>
      <c r="C84" s="206"/>
      <c r="D84" s="202"/>
      <c r="E84" s="202"/>
      <c r="F84" s="272"/>
      <c r="G84" s="272"/>
      <c r="H84" s="202"/>
      <c r="I84" s="202"/>
      <c r="J84" s="203"/>
      <c r="K84" s="201"/>
      <c r="L84" s="209"/>
      <c r="M84" s="202"/>
      <c r="N84" s="202"/>
      <c r="O84" s="203"/>
      <c r="P84" s="201"/>
      <c r="Q84" s="149" t="s">
        <v>572</v>
      </c>
      <c r="R84" s="147" t="s">
        <v>927</v>
      </c>
      <c r="S84" s="147" t="s">
        <v>573</v>
      </c>
      <c r="T84" s="147">
        <v>3</v>
      </c>
      <c r="U84" s="151"/>
      <c r="V84" s="151"/>
      <c r="W84" s="151">
        <v>1</v>
      </c>
      <c r="X84" s="151">
        <v>2</v>
      </c>
      <c r="Y84" s="151"/>
      <c r="Z84" s="156">
        <v>0</v>
      </c>
      <c r="AA84" s="146"/>
      <c r="AB84" s="247"/>
      <c r="AC84" s="210"/>
      <c r="AD84" s="211"/>
    </row>
    <row r="85" spans="1:30" s="164" customFormat="1" ht="127.5" customHeight="1" x14ac:dyDescent="0.25">
      <c r="B85" s="201"/>
      <c r="C85" s="206"/>
      <c r="D85" s="202"/>
      <c r="E85" s="202"/>
      <c r="F85" s="272"/>
      <c r="G85" s="272"/>
      <c r="H85" s="202"/>
      <c r="I85" s="202"/>
      <c r="J85" s="203"/>
      <c r="K85" s="201"/>
      <c r="L85" s="209"/>
      <c r="M85" s="202"/>
      <c r="N85" s="202"/>
      <c r="O85" s="203"/>
      <c r="P85" s="201"/>
      <c r="Q85" s="73" t="s">
        <v>574</v>
      </c>
      <c r="R85" s="147" t="s">
        <v>927</v>
      </c>
      <c r="S85" s="147" t="s">
        <v>575</v>
      </c>
      <c r="T85" s="147">
        <v>1</v>
      </c>
      <c r="U85" s="151"/>
      <c r="V85" s="151"/>
      <c r="W85" s="151"/>
      <c r="X85" s="151">
        <v>1</v>
      </c>
      <c r="Y85" s="151"/>
      <c r="Z85" s="156">
        <v>0</v>
      </c>
      <c r="AA85" s="146"/>
      <c r="AB85" s="247"/>
      <c r="AC85" s="210"/>
      <c r="AD85" s="211"/>
    </row>
    <row r="86" spans="1:30" ht="75.75" customHeight="1" x14ac:dyDescent="0.25">
      <c r="B86" s="201" t="s">
        <v>819</v>
      </c>
      <c r="C86" s="206" t="s">
        <v>178</v>
      </c>
      <c r="D86" s="202" t="s">
        <v>576</v>
      </c>
      <c r="E86" s="202" t="s">
        <v>58</v>
      </c>
      <c r="F86" s="272" t="s">
        <v>599</v>
      </c>
      <c r="G86" s="272" t="s">
        <v>577</v>
      </c>
      <c r="H86" s="202">
        <v>4</v>
      </c>
      <c r="I86" s="202">
        <v>5</v>
      </c>
      <c r="J86" s="203" t="str">
        <f>IF(H86+I86=0,"",IF(OR(AND(H86=1,I86=1),AND(H86=1,I86=2),AND(H86=2,I86=1),AND(H86=2,I86=2),AND(H86=3,I86=1),AND(H86=1,I86=10)),"Bajo",IF(OR(AND(H86=4,I86=1),AND(H86=3,I86=2),AND(H86=2,I86=3),AND(H86=2,I86=5),AND(H86=1,I86=3),AND(H86=1,I86=5),AND(H86=1,I86=20),AND(H86=2,I86=10)),"Moderado",IF(OR(AND(H86=5,I86=1),AND(H86=4,I86=2),AND(H86=4,I86=3),AND(H86=3,I86=3),AND(H86=3,I86=5),AND(H86=2,I86=4),AND(H86=1,I86=4),AND(H86=1,I86=5),AND(H86=5,I86=2),AND(H86=2,I86=20),AND(H86=3,I86=10),AND(H86=4,I86=10),AND(H86=5,I86=10)),"Alto",IF(OR(AND(H86=5,I86=3),AND(H86=5,I86=4),AND(H86=5,I86=5),AND(H86=4,I86=4),AND(H86=4,I86=5),AND(H86=3,I86=4),AND(H86=3,I86=5),AND(H86=2,I86=5),AND(H86=3,I86=20),AND(H86=4,I86=20),AND(H86=5,I86=20)),"Extremo","")))))</f>
        <v>Extremo</v>
      </c>
      <c r="K86" s="201" t="s">
        <v>93</v>
      </c>
      <c r="L86" s="209" t="s">
        <v>578</v>
      </c>
      <c r="M86" s="202">
        <v>3</v>
      </c>
      <c r="N86" s="202">
        <v>5</v>
      </c>
      <c r="O86" s="203" t="str">
        <f>IF(M86+N86=0,"",IF(OR(AND(M86=1,N86=1),AND(M86=1,N86=2),AND(M86=2,N86=1),AND(M86=2,N86=2),AND(M86=3,N86=1),AND(M86=1,N86=10)),"Bajo",IF(OR(AND(M86=4,N86=1),AND(M86=3,N86=2),AND(M86=2,N86=3),AND(M86=2,N86=5),AND(M86=1,N86=3),AND(M86=1,N86=5),AND(M86=1,N86=20),AND(M86=2,N86=10)),"Moderado",IF(OR(AND(M86=5,N86=1),AND(M86=4,N86=2),AND(M86=4,N86=3),AND(M86=3,N86=3),AND(M86=2,N86=4),AND(M86=1,N86=4),AND(M86=1,N86=5),AND(M86=5,N86=2),AND(M86=2,N86=20),AND(M86=3,N86=10),AND(M86=4,N86=10),AND(M86=5,N86=10)),"Alto",IF(OR(AND(M86=5,N86=3),AND(M86=5,N86=4),AND(M86=5,N86=5),AND(M86=4,N86=4),AND(M86=4,N86=5),AND(M86=3,N86=4),AND(M86=3,N86=5),AND(M86=2,N86=5),AND(M86=3,N86=20),AND(M86=4,N86=20),AND(M86=5,N86=20)),"Extremo","")))))</f>
        <v>Extremo</v>
      </c>
      <c r="P86" s="201" t="s">
        <v>51</v>
      </c>
      <c r="Q86" s="73" t="s">
        <v>579</v>
      </c>
      <c r="R86" s="147" t="s">
        <v>927</v>
      </c>
      <c r="S86" s="147" t="s">
        <v>580</v>
      </c>
      <c r="T86" s="147">
        <v>1</v>
      </c>
      <c r="U86" s="151"/>
      <c r="V86" s="151"/>
      <c r="W86" s="151">
        <v>1</v>
      </c>
      <c r="X86" s="151"/>
      <c r="Y86" s="151"/>
      <c r="Z86" s="156">
        <v>0</v>
      </c>
      <c r="AA86" s="146"/>
      <c r="AB86" s="247" t="s">
        <v>83</v>
      </c>
      <c r="AC86" s="210" t="s">
        <v>581</v>
      </c>
      <c r="AD86" s="211" t="s">
        <v>582</v>
      </c>
    </row>
    <row r="87" spans="1:30" ht="132.75" customHeight="1" x14ac:dyDescent="0.25">
      <c r="B87" s="201"/>
      <c r="C87" s="206"/>
      <c r="D87" s="202"/>
      <c r="E87" s="202"/>
      <c r="F87" s="272"/>
      <c r="G87" s="272"/>
      <c r="H87" s="202"/>
      <c r="I87" s="202"/>
      <c r="J87" s="203"/>
      <c r="K87" s="201"/>
      <c r="L87" s="209"/>
      <c r="M87" s="202"/>
      <c r="N87" s="202"/>
      <c r="O87" s="203"/>
      <c r="P87" s="201"/>
      <c r="Q87" s="73" t="s">
        <v>583</v>
      </c>
      <c r="R87" s="147" t="s">
        <v>927</v>
      </c>
      <c r="S87" s="147" t="s">
        <v>584</v>
      </c>
      <c r="T87" s="147">
        <v>1</v>
      </c>
      <c r="U87" s="151"/>
      <c r="V87" s="151"/>
      <c r="W87" s="151">
        <v>1</v>
      </c>
      <c r="X87" s="151"/>
      <c r="Y87" s="151"/>
      <c r="Z87" s="156">
        <v>0</v>
      </c>
      <c r="AA87" s="146"/>
      <c r="AB87" s="247"/>
      <c r="AC87" s="210"/>
      <c r="AD87" s="211"/>
    </row>
    <row r="88" spans="1:30" ht="133.5" customHeight="1" x14ac:dyDescent="0.25">
      <c r="B88" s="201"/>
      <c r="C88" s="206"/>
      <c r="D88" s="202"/>
      <c r="E88" s="202"/>
      <c r="F88" s="272"/>
      <c r="G88" s="272"/>
      <c r="H88" s="202"/>
      <c r="I88" s="202"/>
      <c r="J88" s="203"/>
      <c r="K88" s="201"/>
      <c r="L88" s="209"/>
      <c r="M88" s="202"/>
      <c r="N88" s="202"/>
      <c r="O88" s="203"/>
      <c r="P88" s="201"/>
      <c r="Q88" s="73" t="s">
        <v>585</v>
      </c>
      <c r="R88" s="147" t="s">
        <v>927</v>
      </c>
      <c r="S88" s="147" t="s">
        <v>586</v>
      </c>
      <c r="T88" s="147">
        <v>1</v>
      </c>
      <c r="U88" s="151"/>
      <c r="V88" s="151"/>
      <c r="W88" s="151">
        <v>1</v>
      </c>
      <c r="X88" s="151"/>
      <c r="Y88" s="151"/>
      <c r="Z88" s="156">
        <v>0</v>
      </c>
      <c r="AA88" s="146"/>
      <c r="AB88" s="247"/>
      <c r="AC88" s="210"/>
      <c r="AD88" s="211"/>
    </row>
    <row r="89" spans="1:30" ht="327" customHeight="1" x14ac:dyDescent="0.25">
      <c r="B89" s="137" t="s">
        <v>820</v>
      </c>
      <c r="C89" s="143" t="s">
        <v>178</v>
      </c>
      <c r="D89" s="144" t="s">
        <v>175</v>
      </c>
      <c r="E89" s="147" t="s">
        <v>58</v>
      </c>
      <c r="F89" s="73" t="s">
        <v>587</v>
      </c>
      <c r="G89" s="73" t="s">
        <v>921</v>
      </c>
      <c r="H89" s="147">
        <v>5</v>
      </c>
      <c r="I89" s="147">
        <v>5</v>
      </c>
      <c r="J89" s="139" t="str">
        <f>IF(H89+I89=0,"",IF(OR(AND(H89=1,I89=1),AND(H89=1,I89=2),AND(H89=2,I89=1),AND(H89=2,I89=2),AND(H89=3,I89=1),AND(H89=1,I89=10)),"Bajo",IF(OR(AND(H89=4,I89=1),AND(H89=3,I89=2),AND(H89=2,I89=3),AND(H89=2,I89=5),AND(H89=1,I89=3),AND(H89=1,I89=5),AND(H89=1,I89=20),AND(H89=2,I89=10)),"Moderado",IF(OR(AND(H89=5,I89=1),AND(H89=4,I89=2),AND(H89=4,I89=3),AND(H89=4,I89=5),AND(H89=3,I89=3),AND(H89=3,I89=5),AND(H89=2,I89=4),AND(H89=1,I89=4),AND(H89=1,I89=5),AND(H89=5,I89=2),AND(H89=2,I89=20),AND(H89=3,I89=10),AND(H89=4,I89=10),AND(H89=5,I89=10)),"Alto",IF(OR(AND(H89=5,I89=3),AND(H89=5,I89=4),AND(H89=5,I89=5),AND(H89=4,I89=4),AND(H89=4,I89=5),AND(H89=3,I89=4),AND(H89=3,I89=5),AND(H89=2,I89=5),AND(H89=3,I89=20),AND(H89=4,I89=20),AND(H89=5,I89=20)),"Extremo","")))))</f>
        <v>Extremo</v>
      </c>
      <c r="K89" s="137" t="s">
        <v>93</v>
      </c>
      <c r="L89" s="73" t="s">
        <v>929</v>
      </c>
      <c r="M89" s="147">
        <v>3</v>
      </c>
      <c r="N89" s="147">
        <v>5</v>
      </c>
      <c r="O89" s="139" t="str">
        <f>IF(M89+N89=0,"",IF(OR(AND(M89=1,N89=1),AND(M89=1,N89=2),AND(M89=2,N89=1),AND(M89=2,N89=2),AND(M89=3,N89=1),AND(M89=1,N89=10)),"Bajo",IF(OR(AND(M89=4,N89=1),AND(M89=3,N89=2),AND(M89=2,N89=3),AND(M89=2,N89=5),AND(M89=1,N89=3),AND(M89=1,N89=5),AND(M89=1,N89=20),AND(M89=2,N89=10)),"Moderado",IF(OR(AND(M89=5,N89=1),AND(M89=4,N89=2),AND(M89=4,N89=3),AND(M89=3,N89=3),AND(M89=2,N89=4),AND(M89=1,N89=4),AND(M89=1,N89=5),AND(M89=5,N89=2),AND(M89=2,N89=20),AND(M89=3,N89=10),AND(M89=4,N89=10),AND(M89=5,N89=10)),"Alto",IF(OR(AND(M89=5,N89=3),AND(M89=5,N89=4),AND(M89=5,N89=5),AND(M89=4,N89=4),AND(M89=4,N89=5),AND(M89=3,N89=4),AND(M89=3,N89=5),AND(M89=2,N89=5),AND(M89=3,N89=20),AND(M89=4,N89=20),AND(M89=5,N89=20)),"Extremo","")))))</f>
        <v>Extremo</v>
      </c>
      <c r="P89" s="137" t="s">
        <v>51</v>
      </c>
      <c r="Q89" s="73" t="s">
        <v>588</v>
      </c>
      <c r="R89" s="147" t="s">
        <v>927</v>
      </c>
      <c r="S89" s="147" t="s">
        <v>589</v>
      </c>
      <c r="T89" s="90">
        <v>0.3</v>
      </c>
      <c r="U89" s="151"/>
      <c r="V89" s="151"/>
      <c r="W89" s="151"/>
      <c r="X89" s="83">
        <v>0.3</v>
      </c>
      <c r="Y89" s="151"/>
      <c r="Z89" s="156">
        <v>0</v>
      </c>
      <c r="AA89" s="146"/>
      <c r="AB89" s="138" t="s">
        <v>82</v>
      </c>
      <c r="AC89" s="177" t="s">
        <v>930</v>
      </c>
      <c r="AD89" s="141" t="s">
        <v>590</v>
      </c>
    </row>
    <row r="90" spans="1:30" ht="86.25" customHeight="1" x14ac:dyDescent="0.25">
      <c r="B90" s="201" t="s">
        <v>821</v>
      </c>
      <c r="C90" s="206" t="s">
        <v>178</v>
      </c>
      <c r="D90" s="204" t="s">
        <v>176</v>
      </c>
      <c r="E90" s="202" t="s">
        <v>57</v>
      </c>
      <c r="F90" s="209" t="s">
        <v>931</v>
      </c>
      <c r="G90" s="209" t="s">
        <v>591</v>
      </c>
      <c r="H90" s="202">
        <v>4</v>
      </c>
      <c r="I90" s="202">
        <v>5</v>
      </c>
      <c r="J90" s="203" t="str">
        <f>IF(H90+I90=0,"",IF(OR(AND(H90=1,I90=1),AND(H90=1,I90=2),AND(H90=2,I90=1),AND(H90=2,I90=2),AND(H90=3,I90=1),AND(H90=1,I90=10)),"Bajo",IF(OR(AND(H90=4,I90=1),AND(H90=3,I90=2),AND(H90=2,I90=3),AND(H90=2,I90=5),AND(H90=1,I90=3),AND(H90=1,I90=5),AND(H90=1,I90=20),AND(H90=2,I90=10)),"Moderado",IF(OR(AND(H90=5,I90=1),AND(H90=4,I90=2),AND(H90=4,I90=3),AND(H90=3,I90=3),AND(H90=2,I90=4),AND(H90=1,I90=4),AND(H90=1,I90=5),AND(H90=5,I90=2),AND(H90=2,I90=20),AND(H90=3,I90=10),AND(H90=4,I90=10),AND(H90=5,I90=10)),"Alto",IF(OR(AND(H90=5,I90=3),AND(H90=5,I90=4),AND(H90=5,I90=5),AND(H90=4,I90=4),AND(H90=4,I90=5),AND(H90=3,I90=4),AND(H90=3,I90=5),AND(H90=2,I90=5),AND(H90=3,I90=20),AND(H90=4,I90=20),AND(H90=5,I90=20)),"Extremo","")))))</f>
        <v>Extremo</v>
      </c>
      <c r="K90" s="201" t="s">
        <v>93</v>
      </c>
      <c r="L90" s="209" t="s">
        <v>932</v>
      </c>
      <c r="M90" s="202">
        <v>3</v>
      </c>
      <c r="N90" s="202">
        <v>5</v>
      </c>
      <c r="O90" s="203" t="s">
        <v>99</v>
      </c>
      <c r="P90" s="201" t="s">
        <v>51</v>
      </c>
      <c r="Q90" s="73" t="s">
        <v>933</v>
      </c>
      <c r="R90" s="147" t="s">
        <v>927</v>
      </c>
      <c r="S90" s="147" t="s">
        <v>592</v>
      </c>
      <c r="T90" s="147">
        <v>27</v>
      </c>
      <c r="U90" s="151"/>
      <c r="V90" s="151"/>
      <c r="W90" s="151"/>
      <c r="X90" s="151">
        <v>27</v>
      </c>
      <c r="Y90" s="80"/>
      <c r="Z90" s="156">
        <v>0</v>
      </c>
      <c r="AA90" s="146"/>
      <c r="AB90" s="247" t="s">
        <v>83</v>
      </c>
      <c r="AC90" s="210" t="s">
        <v>934</v>
      </c>
      <c r="AD90" s="211" t="s">
        <v>265</v>
      </c>
    </row>
    <row r="91" spans="1:30" ht="95.25" customHeight="1" x14ac:dyDescent="0.25">
      <c r="B91" s="201"/>
      <c r="C91" s="206"/>
      <c r="D91" s="204"/>
      <c r="E91" s="202"/>
      <c r="F91" s="209"/>
      <c r="G91" s="209"/>
      <c r="H91" s="202"/>
      <c r="I91" s="202"/>
      <c r="J91" s="203"/>
      <c r="K91" s="201"/>
      <c r="L91" s="209"/>
      <c r="M91" s="202"/>
      <c r="N91" s="202"/>
      <c r="O91" s="203"/>
      <c r="P91" s="201"/>
      <c r="Q91" s="73" t="s">
        <v>935</v>
      </c>
      <c r="R91" s="147" t="s">
        <v>927</v>
      </c>
      <c r="S91" s="147" t="s">
        <v>936</v>
      </c>
      <c r="T91" s="147">
        <v>1</v>
      </c>
      <c r="U91" s="151"/>
      <c r="V91" s="151"/>
      <c r="W91" s="151">
        <v>1</v>
      </c>
      <c r="X91" s="151"/>
      <c r="Y91" s="151"/>
      <c r="Z91" s="156">
        <v>0</v>
      </c>
      <c r="AA91" s="146"/>
      <c r="AB91" s="247"/>
      <c r="AC91" s="210"/>
      <c r="AD91" s="211"/>
    </row>
    <row r="92" spans="1:30" ht="86.25" customHeight="1" x14ac:dyDescent="0.25">
      <c r="B92" s="201"/>
      <c r="C92" s="206"/>
      <c r="D92" s="204"/>
      <c r="E92" s="202"/>
      <c r="F92" s="209"/>
      <c r="G92" s="209"/>
      <c r="H92" s="202"/>
      <c r="I92" s="202"/>
      <c r="J92" s="203"/>
      <c r="K92" s="201"/>
      <c r="L92" s="209"/>
      <c r="M92" s="202"/>
      <c r="N92" s="202"/>
      <c r="O92" s="203"/>
      <c r="P92" s="201"/>
      <c r="Q92" s="73" t="s">
        <v>937</v>
      </c>
      <c r="R92" s="147" t="s">
        <v>927</v>
      </c>
      <c r="S92" s="147" t="s">
        <v>593</v>
      </c>
      <c r="T92" s="147">
        <v>1</v>
      </c>
      <c r="U92" s="151"/>
      <c r="V92" s="151">
        <v>1</v>
      </c>
      <c r="W92" s="151"/>
      <c r="X92" s="151"/>
      <c r="Y92" s="151"/>
      <c r="Z92" s="156">
        <v>0</v>
      </c>
      <c r="AA92" s="146"/>
      <c r="AB92" s="247"/>
      <c r="AC92" s="210"/>
      <c r="AD92" s="211"/>
    </row>
    <row r="93" spans="1:30" ht="98.25" customHeight="1" x14ac:dyDescent="0.25">
      <c r="B93" s="201" t="s">
        <v>119</v>
      </c>
      <c r="C93" s="206" t="s">
        <v>178</v>
      </c>
      <c r="D93" s="204" t="s">
        <v>177</v>
      </c>
      <c r="E93" s="202" t="s">
        <v>58</v>
      </c>
      <c r="F93" s="209" t="s">
        <v>938</v>
      </c>
      <c r="G93" s="209" t="s">
        <v>224</v>
      </c>
      <c r="H93" s="202">
        <v>4</v>
      </c>
      <c r="I93" s="202">
        <v>4</v>
      </c>
      <c r="J93" s="203" t="str">
        <f>IF(H93+I93=0,"",IF(OR(AND(H93=1,I93=1),AND(H93=1,I93=2),AND(H93=2,I93=1),AND(H93=2,I93=2),AND(H93=3,I93=1),AND(H93=1,I93=10)),"Bajo",IF(OR(AND(H93=4,I93=1),AND(H93=3,I93=2),AND(H93=2,I93=3),AND(H93=2,I93=5),AND(H93=1,I93=3),AND(H93=1,I93=5),AND(H93=1,I93=20),AND(H93=2,I93=10)),"Moderado",IF(OR(AND(H93=5,I93=1),AND(H93=4,I93=2),AND(H93=4,I93=3),AND(H93=4,I93=5),AND(H93=3,I93=3),AND(H93=3,I93=5),AND(H93=2,I93=4),AND(H93=1,I93=4),AND(H93=1,I93=5),AND(H93=5,I93=2),AND(H93=2,I93=20),AND(H93=3,I93=10),AND(H93=4,I93=10),AND(H93=5,I93=10)),"Alto",IF(OR(AND(H93=5,I93=3),AND(H93=5,I93=4),AND(H93=5,I93=5),AND(H93=4,I93=4),AND(H93=4,I93=5),AND(H93=3,I93=4),AND(H93=3,I93=5),AND(H93=2,I93=5),AND(H93=3,I93=20),AND(H93=4,I93=20),AND(H93=5,I93=20)),"Extremo","")))))</f>
        <v>Extremo</v>
      </c>
      <c r="K93" s="201" t="s">
        <v>93</v>
      </c>
      <c r="L93" s="209" t="s">
        <v>939</v>
      </c>
      <c r="M93" s="202">
        <v>2</v>
      </c>
      <c r="N93" s="202">
        <v>4</v>
      </c>
      <c r="O93" s="203" t="str">
        <f>IF(M93+N93=0,"",IF(OR(AND(M93=1,N93=1),AND(M93=1,N93=2),AND(M93=2,N93=1),AND(M93=2,N93=2),AND(M93=3,N93=1),AND(M93=1,N93=10)),"Bajo",IF(OR(AND(M93=4,N93=1),AND(M93=3,N93=2),AND(M93=2,N93=3),AND(M93=2,N93=5),AND(M93=1,N93=3),AND(M93=1,N93=5),AND(M93=1,N93=20),AND(M93=2,N93=10)),"Moderado",IF(OR(AND(M93=5,N93=1),AND(M93=4,N93=2),AND(M93=4,N93=3),AND(M93=4,N93=5),AND(M93=3,N93=3),AND(M93=3,N93=5),AND(M93=2,N93=4),AND(M93=1,N93=4),AND(M93=1,N93=5),AND(M93=5,N93=2),AND(M93=2,N93=20),AND(M93=3,N93=10),AND(M93=4,N93=10),AND(M93=5,N93=10)),"Alto",IF(OR(AND(M93=5,N93=3),AND(M93=5,N93=4),AND(M93=5,N93=5),AND(M93=4,N93=4),AND(M93=4,N93=5),AND(M93=3,N93=4),AND(M93=3,N93=5),AND(M93=2,N93=5),AND(M93=3,N93=20),AND(M93=4,N93=20),AND(M93=5,N93=20)),"Extremo","")))))</f>
        <v>Alto</v>
      </c>
      <c r="P93" s="201" t="s">
        <v>51</v>
      </c>
      <c r="Q93" s="73" t="s">
        <v>940</v>
      </c>
      <c r="R93" s="147" t="s">
        <v>927</v>
      </c>
      <c r="S93" s="147" t="s">
        <v>594</v>
      </c>
      <c r="T93" s="147">
        <v>1</v>
      </c>
      <c r="U93" s="151"/>
      <c r="V93" s="151"/>
      <c r="W93" s="151">
        <v>1</v>
      </c>
      <c r="X93" s="151"/>
      <c r="Y93" s="151"/>
      <c r="Z93" s="156">
        <v>0</v>
      </c>
      <c r="AA93" s="146"/>
      <c r="AB93" s="247" t="s">
        <v>83</v>
      </c>
      <c r="AC93" s="210" t="s">
        <v>595</v>
      </c>
      <c r="AD93" s="211" t="s">
        <v>941</v>
      </c>
    </row>
    <row r="94" spans="1:30" ht="98.25" customHeight="1" x14ac:dyDescent="0.25">
      <c r="B94" s="201"/>
      <c r="C94" s="206"/>
      <c r="D94" s="204"/>
      <c r="E94" s="202"/>
      <c r="F94" s="209"/>
      <c r="G94" s="209"/>
      <c r="H94" s="202"/>
      <c r="I94" s="202"/>
      <c r="J94" s="203"/>
      <c r="K94" s="201"/>
      <c r="L94" s="209"/>
      <c r="M94" s="202"/>
      <c r="N94" s="202"/>
      <c r="O94" s="203"/>
      <c r="P94" s="201"/>
      <c r="Q94" s="73" t="s">
        <v>942</v>
      </c>
      <c r="R94" s="147" t="s">
        <v>927</v>
      </c>
      <c r="S94" s="147" t="s">
        <v>596</v>
      </c>
      <c r="T94" s="147">
        <v>1</v>
      </c>
      <c r="U94" s="151"/>
      <c r="V94" s="151">
        <v>1</v>
      </c>
      <c r="W94" s="90"/>
      <c r="X94" s="151"/>
      <c r="Y94" s="151"/>
      <c r="Z94" s="156">
        <v>0</v>
      </c>
      <c r="AA94" s="146"/>
      <c r="AB94" s="247"/>
      <c r="AC94" s="210"/>
      <c r="AD94" s="211"/>
    </row>
    <row r="95" spans="1:30" ht="98.25" customHeight="1" x14ac:dyDescent="0.25">
      <c r="B95" s="201"/>
      <c r="C95" s="206"/>
      <c r="D95" s="204"/>
      <c r="E95" s="202"/>
      <c r="F95" s="209"/>
      <c r="G95" s="209"/>
      <c r="H95" s="202"/>
      <c r="I95" s="202"/>
      <c r="J95" s="203"/>
      <c r="K95" s="201"/>
      <c r="L95" s="209"/>
      <c r="M95" s="202"/>
      <c r="N95" s="202"/>
      <c r="O95" s="203"/>
      <c r="P95" s="201"/>
      <c r="Q95" s="73" t="s">
        <v>597</v>
      </c>
      <c r="R95" s="147" t="s">
        <v>927</v>
      </c>
      <c r="S95" s="147" t="s">
        <v>943</v>
      </c>
      <c r="T95" s="147">
        <v>1</v>
      </c>
      <c r="U95" s="151"/>
      <c r="V95" s="151"/>
      <c r="W95" s="90"/>
      <c r="X95" s="151">
        <v>1</v>
      </c>
      <c r="Y95" s="151"/>
      <c r="Z95" s="156">
        <v>0</v>
      </c>
      <c r="AA95" s="146"/>
      <c r="AB95" s="247"/>
      <c r="AC95" s="210"/>
      <c r="AD95" s="211"/>
    </row>
    <row r="96" spans="1:30" s="96" customFormat="1" ht="79.5" customHeight="1" x14ac:dyDescent="0.25">
      <c r="A96" s="271"/>
      <c r="B96" s="201" t="s">
        <v>120</v>
      </c>
      <c r="C96" s="206" t="s">
        <v>944</v>
      </c>
      <c r="D96" s="202" t="s">
        <v>600</v>
      </c>
      <c r="E96" s="202" t="s">
        <v>601</v>
      </c>
      <c r="F96" s="209" t="s">
        <v>602</v>
      </c>
      <c r="G96" s="209" t="s">
        <v>945</v>
      </c>
      <c r="H96" s="202">
        <v>3</v>
      </c>
      <c r="I96" s="202">
        <v>3</v>
      </c>
      <c r="J96" s="203" t="s">
        <v>88</v>
      </c>
      <c r="K96" s="201" t="s">
        <v>93</v>
      </c>
      <c r="L96" s="209" t="s">
        <v>603</v>
      </c>
      <c r="M96" s="202">
        <v>2</v>
      </c>
      <c r="N96" s="202">
        <v>3</v>
      </c>
      <c r="O96" s="203" t="s">
        <v>89</v>
      </c>
      <c r="P96" s="201" t="s">
        <v>51</v>
      </c>
      <c r="Q96" s="73" t="s">
        <v>946</v>
      </c>
      <c r="R96" s="147" t="s">
        <v>927</v>
      </c>
      <c r="S96" s="147" t="s">
        <v>632</v>
      </c>
      <c r="T96" s="147">
        <v>1</v>
      </c>
      <c r="U96" s="147"/>
      <c r="V96" s="147"/>
      <c r="W96" s="147"/>
      <c r="X96" s="147">
        <v>1</v>
      </c>
      <c r="Y96" s="95"/>
      <c r="Z96" s="156">
        <v>0</v>
      </c>
      <c r="AA96" s="95"/>
      <c r="AB96" s="247" t="s">
        <v>83</v>
      </c>
      <c r="AC96" s="210" t="s">
        <v>605</v>
      </c>
      <c r="AD96" s="211" t="s">
        <v>606</v>
      </c>
    </row>
    <row r="97" spans="1:30" s="96" customFormat="1" ht="78.75" customHeight="1" x14ac:dyDescent="0.25">
      <c r="A97" s="271"/>
      <c r="B97" s="201"/>
      <c r="C97" s="206"/>
      <c r="D97" s="202"/>
      <c r="E97" s="202"/>
      <c r="F97" s="209"/>
      <c r="G97" s="209"/>
      <c r="H97" s="202"/>
      <c r="I97" s="202"/>
      <c r="J97" s="203"/>
      <c r="K97" s="201"/>
      <c r="L97" s="209"/>
      <c r="M97" s="202"/>
      <c r="N97" s="202"/>
      <c r="O97" s="203"/>
      <c r="P97" s="201"/>
      <c r="Q97" s="73" t="s">
        <v>947</v>
      </c>
      <c r="R97" s="147" t="s">
        <v>927</v>
      </c>
      <c r="S97" s="147" t="s">
        <v>604</v>
      </c>
      <c r="T97" s="147">
        <v>1</v>
      </c>
      <c r="U97" s="147"/>
      <c r="V97" s="147"/>
      <c r="W97" s="147"/>
      <c r="X97" s="147">
        <v>1</v>
      </c>
      <c r="Y97" s="95"/>
      <c r="Z97" s="156">
        <v>0</v>
      </c>
      <c r="AA97" s="95"/>
      <c r="AB97" s="247"/>
      <c r="AC97" s="210"/>
      <c r="AD97" s="211"/>
    </row>
    <row r="98" spans="1:30" s="96" customFormat="1" ht="81.75" customHeight="1" x14ac:dyDescent="0.25">
      <c r="A98" s="271"/>
      <c r="B98" s="201"/>
      <c r="C98" s="206"/>
      <c r="D98" s="202"/>
      <c r="E98" s="202"/>
      <c r="F98" s="209"/>
      <c r="G98" s="209"/>
      <c r="H98" s="202"/>
      <c r="I98" s="202"/>
      <c r="J98" s="203"/>
      <c r="K98" s="201"/>
      <c r="L98" s="209"/>
      <c r="M98" s="202"/>
      <c r="N98" s="202"/>
      <c r="O98" s="203"/>
      <c r="P98" s="201"/>
      <c r="Q98" s="73" t="s">
        <v>607</v>
      </c>
      <c r="R98" s="147" t="s">
        <v>927</v>
      </c>
      <c r="S98" s="147" t="s">
        <v>633</v>
      </c>
      <c r="T98" s="147">
        <v>1</v>
      </c>
      <c r="U98" s="147"/>
      <c r="V98" s="147"/>
      <c r="W98" s="147"/>
      <c r="X98" s="147">
        <v>1</v>
      </c>
      <c r="Y98" s="95"/>
      <c r="Z98" s="156">
        <v>0</v>
      </c>
      <c r="AA98" s="95"/>
      <c r="AB98" s="247"/>
      <c r="AC98" s="210"/>
      <c r="AD98" s="211"/>
    </row>
    <row r="99" spans="1:30" s="96" customFormat="1" ht="72" customHeight="1" x14ac:dyDescent="0.25">
      <c r="A99" s="271"/>
      <c r="B99" s="201"/>
      <c r="C99" s="206"/>
      <c r="D99" s="202"/>
      <c r="E99" s="202"/>
      <c r="F99" s="209"/>
      <c r="G99" s="209"/>
      <c r="H99" s="202"/>
      <c r="I99" s="202"/>
      <c r="J99" s="203"/>
      <c r="K99" s="201"/>
      <c r="L99" s="209"/>
      <c r="M99" s="202"/>
      <c r="N99" s="202"/>
      <c r="O99" s="203"/>
      <c r="P99" s="201"/>
      <c r="Q99" s="73" t="s">
        <v>608</v>
      </c>
      <c r="R99" s="147" t="s">
        <v>927</v>
      </c>
      <c r="S99" s="147" t="s">
        <v>634</v>
      </c>
      <c r="T99" s="147">
        <v>1</v>
      </c>
      <c r="U99" s="147"/>
      <c r="V99" s="147"/>
      <c r="W99" s="147"/>
      <c r="X99" s="147">
        <v>1</v>
      </c>
      <c r="Y99" s="95"/>
      <c r="Z99" s="156">
        <v>0</v>
      </c>
      <c r="AA99" s="95"/>
      <c r="AB99" s="247"/>
      <c r="AC99" s="210"/>
      <c r="AD99" s="211"/>
    </row>
    <row r="100" spans="1:30" s="96" customFormat="1" ht="72.75" customHeight="1" x14ac:dyDescent="0.25">
      <c r="A100" s="271"/>
      <c r="B100" s="201"/>
      <c r="C100" s="206"/>
      <c r="D100" s="202"/>
      <c r="E100" s="202"/>
      <c r="F100" s="209"/>
      <c r="G100" s="209"/>
      <c r="H100" s="202"/>
      <c r="I100" s="202"/>
      <c r="J100" s="203"/>
      <c r="K100" s="201"/>
      <c r="L100" s="209"/>
      <c r="M100" s="202"/>
      <c r="N100" s="202"/>
      <c r="O100" s="203"/>
      <c r="P100" s="201"/>
      <c r="Q100" s="73" t="s">
        <v>609</v>
      </c>
      <c r="R100" s="147" t="s">
        <v>927</v>
      </c>
      <c r="S100" s="147" t="s">
        <v>635</v>
      </c>
      <c r="T100" s="147">
        <v>1</v>
      </c>
      <c r="U100" s="147"/>
      <c r="V100" s="147"/>
      <c r="W100" s="147"/>
      <c r="X100" s="147">
        <v>1</v>
      </c>
      <c r="Y100" s="95"/>
      <c r="Z100" s="156">
        <v>0</v>
      </c>
      <c r="AA100" s="95"/>
      <c r="AB100" s="247"/>
      <c r="AC100" s="210"/>
      <c r="AD100" s="211"/>
    </row>
    <row r="101" spans="1:30" s="96" customFormat="1" ht="75" customHeight="1" x14ac:dyDescent="0.25">
      <c r="A101" s="271"/>
      <c r="B101" s="201" t="s">
        <v>121</v>
      </c>
      <c r="C101" s="206" t="s">
        <v>944</v>
      </c>
      <c r="D101" s="202" t="s">
        <v>610</v>
      </c>
      <c r="E101" s="202" t="s">
        <v>601</v>
      </c>
      <c r="F101" s="209" t="s">
        <v>948</v>
      </c>
      <c r="G101" s="209" t="s">
        <v>611</v>
      </c>
      <c r="H101" s="202">
        <v>3</v>
      </c>
      <c r="I101" s="202">
        <v>5</v>
      </c>
      <c r="J101" s="203" t="s">
        <v>99</v>
      </c>
      <c r="K101" s="201" t="s">
        <v>93</v>
      </c>
      <c r="L101" s="209" t="s">
        <v>630</v>
      </c>
      <c r="M101" s="202">
        <v>2</v>
      </c>
      <c r="N101" s="202">
        <v>5</v>
      </c>
      <c r="O101" s="203" t="s">
        <v>99</v>
      </c>
      <c r="P101" s="201" t="s">
        <v>51</v>
      </c>
      <c r="Q101" s="73" t="s">
        <v>631</v>
      </c>
      <c r="R101" s="147" t="s">
        <v>927</v>
      </c>
      <c r="S101" s="147" t="s">
        <v>612</v>
      </c>
      <c r="T101" s="147">
        <v>1</v>
      </c>
      <c r="U101" s="147"/>
      <c r="V101" s="147"/>
      <c r="W101" s="147"/>
      <c r="X101" s="147">
        <v>1</v>
      </c>
      <c r="Y101" s="95"/>
      <c r="Z101" s="156">
        <v>0</v>
      </c>
      <c r="AA101" s="95"/>
      <c r="AB101" s="247" t="s">
        <v>83</v>
      </c>
      <c r="AC101" s="210" t="s">
        <v>613</v>
      </c>
      <c r="AD101" s="211" t="s">
        <v>614</v>
      </c>
    </row>
    <row r="102" spans="1:30" s="96" customFormat="1" ht="75" customHeight="1" x14ac:dyDescent="0.25">
      <c r="A102" s="271"/>
      <c r="B102" s="201"/>
      <c r="C102" s="206"/>
      <c r="D102" s="202"/>
      <c r="E102" s="202"/>
      <c r="F102" s="209"/>
      <c r="G102" s="209"/>
      <c r="H102" s="202"/>
      <c r="I102" s="202"/>
      <c r="J102" s="203"/>
      <c r="K102" s="201"/>
      <c r="L102" s="209"/>
      <c r="M102" s="202"/>
      <c r="N102" s="202"/>
      <c r="O102" s="203"/>
      <c r="P102" s="201"/>
      <c r="Q102" s="73" t="s">
        <v>949</v>
      </c>
      <c r="R102" s="147" t="s">
        <v>927</v>
      </c>
      <c r="S102" s="147" t="s">
        <v>612</v>
      </c>
      <c r="T102" s="147">
        <v>1</v>
      </c>
      <c r="U102" s="147"/>
      <c r="V102" s="147"/>
      <c r="W102" s="147"/>
      <c r="X102" s="147">
        <v>1</v>
      </c>
      <c r="Y102" s="95"/>
      <c r="Z102" s="156">
        <v>0</v>
      </c>
      <c r="AA102" s="95"/>
      <c r="AB102" s="247"/>
      <c r="AC102" s="210"/>
      <c r="AD102" s="211"/>
    </row>
    <row r="103" spans="1:30" s="96" customFormat="1" ht="75" customHeight="1" x14ac:dyDescent="0.25">
      <c r="A103" s="271"/>
      <c r="B103" s="201"/>
      <c r="C103" s="206"/>
      <c r="D103" s="202"/>
      <c r="E103" s="202"/>
      <c r="F103" s="209"/>
      <c r="G103" s="209"/>
      <c r="H103" s="202"/>
      <c r="I103" s="202"/>
      <c r="J103" s="203"/>
      <c r="K103" s="201"/>
      <c r="L103" s="209"/>
      <c r="M103" s="202"/>
      <c r="N103" s="202"/>
      <c r="O103" s="203"/>
      <c r="P103" s="201"/>
      <c r="Q103" s="73" t="s">
        <v>615</v>
      </c>
      <c r="R103" s="147" t="s">
        <v>927</v>
      </c>
      <c r="S103" s="147" t="s">
        <v>616</v>
      </c>
      <c r="T103" s="147">
        <v>1</v>
      </c>
      <c r="U103" s="147"/>
      <c r="V103" s="147"/>
      <c r="W103" s="147"/>
      <c r="X103" s="147">
        <v>1</v>
      </c>
      <c r="Y103" s="95"/>
      <c r="Z103" s="156">
        <v>0</v>
      </c>
      <c r="AA103" s="95"/>
      <c r="AB103" s="247"/>
      <c r="AC103" s="210"/>
      <c r="AD103" s="211"/>
    </row>
    <row r="104" spans="1:30" s="96" customFormat="1" ht="75" customHeight="1" x14ac:dyDescent="0.25">
      <c r="A104" s="271"/>
      <c r="B104" s="201"/>
      <c r="C104" s="206"/>
      <c r="D104" s="202"/>
      <c r="E104" s="202"/>
      <c r="F104" s="209"/>
      <c r="G104" s="209"/>
      <c r="H104" s="202"/>
      <c r="I104" s="202"/>
      <c r="J104" s="203"/>
      <c r="K104" s="201"/>
      <c r="L104" s="209"/>
      <c r="M104" s="202"/>
      <c r="N104" s="202"/>
      <c r="O104" s="203"/>
      <c r="P104" s="201"/>
      <c r="Q104" s="73" t="s">
        <v>648</v>
      </c>
      <c r="R104" s="147" t="s">
        <v>927</v>
      </c>
      <c r="S104" s="147" t="s">
        <v>612</v>
      </c>
      <c r="T104" s="147">
        <v>1</v>
      </c>
      <c r="U104" s="147"/>
      <c r="V104" s="147"/>
      <c r="W104" s="147"/>
      <c r="X104" s="147">
        <v>1</v>
      </c>
      <c r="Y104" s="95"/>
      <c r="Z104" s="156">
        <v>0</v>
      </c>
      <c r="AA104" s="95"/>
      <c r="AB104" s="247"/>
      <c r="AC104" s="210"/>
      <c r="AD104" s="211"/>
    </row>
    <row r="105" spans="1:30" s="96" customFormat="1" ht="75" customHeight="1" x14ac:dyDescent="0.25">
      <c r="A105" s="271"/>
      <c r="B105" s="201"/>
      <c r="C105" s="206"/>
      <c r="D105" s="202"/>
      <c r="E105" s="202"/>
      <c r="F105" s="209"/>
      <c r="G105" s="209"/>
      <c r="H105" s="202"/>
      <c r="I105" s="202"/>
      <c r="J105" s="203"/>
      <c r="K105" s="201"/>
      <c r="L105" s="209"/>
      <c r="M105" s="202"/>
      <c r="N105" s="202"/>
      <c r="O105" s="203"/>
      <c r="P105" s="201"/>
      <c r="Q105" s="73" t="s">
        <v>649</v>
      </c>
      <c r="R105" s="147" t="s">
        <v>927</v>
      </c>
      <c r="S105" s="147" t="s">
        <v>612</v>
      </c>
      <c r="T105" s="147">
        <v>1</v>
      </c>
      <c r="U105" s="147"/>
      <c r="V105" s="147"/>
      <c r="W105" s="147"/>
      <c r="X105" s="147">
        <v>1</v>
      </c>
      <c r="Y105" s="95"/>
      <c r="Z105" s="156">
        <v>0</v>
      </c>
      <c r="AA105" s="95"/>
      <c r="AB105" s="247"/>
      <c r="AC105" s="210"/>
      <c r="AD105" s="211"/>
    </row>
    <row r="106" spans="1:30" s="96" customFormat="1" ht="76.5" customHeight="1" x14ac:dyDescent="0.25">
      <c r="B106" s="201" t="s">
        <v>122</v>
      </c>
      <c r="C106" s="206" t="s">
        <v>178</v>
      </c>
      <c r="D106" s="202" t="s">
        <v>617</v>
      </c>
      <c r="E106" s="202" t="s">
        <v>601</v>
      </c>
      <c r="F106" s="209" t="s">
        <v>618</v>
      </c>
      <c r="G106" s="209" t="s">
        <v>619</v>
      </c>
      <c r="H106" s="202">
        <v>3</v>
      </c>
      <c r="I106" s="202">
        <v>3</v>
      </c>
      <c r="J106" s="203" t="s">
        <v>88</v>
      </c>
      <c r="K106" s="201" t="s">
        <v>93</v>
      </c>
      <c r="L106" s="73" t="s">
        <v>620</v>
      </c>
      <c r="M106" s="202">
        <v>2</v>
      </c>
      <c r="N106" s="202">
        <v>3</v>
      </c>
      <c r="O106" s="203" t="s">
        <v>89</v>
      </c>
      <c r="P106" s="201" t="s">
        <v>51</v>
      </c>
      <c r="Q106" s="73" t="s">
        <v>650</v>
      </c>
      <c r="R106" s="147" t="s">
        <v>927</v>
      </c>
      <c r="S106" s="147" t="s">
        <v>621</v>
      </c>
      <c r="T106" s="147">
        <v>1</v>
      </c>
      <c r="U106" s="148"/>
      <c r="V106" s="148"/>
      <c r="W106" s="148"/>
      <c r="X106" s="147">
        <v>1</v>
      </c>
      <c r="Y106" s="95"/>
      <c r="Z106" s="156">
        <v>0</v>
      </c>
      <c r="AA106" s="95"/>
      <c r="AB106" s="247" t="s">
        <v>83</v>
      </c>
      <c r="AC106" s="270" t="s">
        <v>950</v>
      </c>
      <c r="AD106" s="211" t="s">
        <v>614</v>
      </c>
    </row>
    <row r="107" spans="1:30" s="96" customFormat="1" ht="76.5" customHeight="1" x14ac:dyDescent="0.25">
      <c r="B107" s="201"/>
      <c r="C107" s="206"/>
      <c r="D107" s="202"/>
      <c r="E107" s="202"/>
      <c r="F107" s="209"/>
      <c r="G107" s="209"/>
      <c r="H107" s="202"/>
      <c r="I107" s="202"/>
      <c r="J107" s="203"/>
      <c r="K107" s="201"/>
      <c r="L107" s="73" t="s">
        <v>622</v>
      </c>
      <c r="M107" s="202"/>
      <c r="N107" s="202"/>
      <c r="O107" s="203"/>
      <c r="P107" s="201"/>
      <c r="Q107" s="73" t="s">
        <v>651</v>
      </c>
      <c r="R107" s="147" t="s">
        <v>927</v>
      </c>
      <c r="S107" s="147" t="s">
        <v>636</v>
      </c>
      <c r="T107" s="147">
        <v>1</v>
      </c>
      <c r="U107" s="148"/>
      <c r="V107" s="148"/>
      <c r="W107" s="148"/>
      <c r="X107" s="147">
        <v>1</v>
      </c>
      <c r="Y107" s="95"/>
      <c r="Z107" s="156">
        <v>0</v>
      </c>
      <c r="AA107" s="95"/>
      <c r="AB107" s="247"/>
      <c r="AC107" s="270"/>
      <c r="AD107" s="211"/>
    </row>
    <row r="108" spans="1:30" s="96" customFormat="1" ht="76.5" customHeight="1" x14ac:dyDescent="0.25">
      <c r="B108" s="201"/>
      <c r="C108" s="206"/>
      <c r="D108" s="202"/>
      <c r="E108" s="202"/>
      <c r="F108" s="209"/>
      <c r="G108" s="209"/>
      <c r="H108" s="202"/>
      <c r="I108" s="202"/>
      <c r="J108" s="203"/>
      <c r="K108" s="201"/>
      <c r="L108" s="73" t="s">
        <v>623</v>
      </c>
      <c r="M108" s="202"/>
      <c r="N108" s="202"/>
      <c r="O108" s="203"/>
      <c r="P108" s="201"/>
      <c r="Q108" s="73" t="s">
        <v>652</v>
      </c>
      <c r="R108" s="147" t="s">
        <v>927</v>
      </c>
      <c r="S108" s="147" t="s">
        <v>637</v>
      </c>
      <c r="T108" s="147">
        <v>1</v>
      </c>
      <c r="U108" s="148"/>
      <c r="V108" s="148"/>
      <c r="W108" s="148"/>
      <c r="X108" s="147">
        <v>1</v>
      </c>
      <c r="Y108" s="95"/>
      <c r="Z108" s="156">
        <v>0</v>
      </c>
      <c r="AA108" s="95"/>
      <c r="AB108" s="247"/>
      <c r="AC108" s="270"/>
      <c r="AD108" s="211"/>
    </row>
    <row r="109" spans="1:30" s="96" customFormat="1" ht="76.5" customHeight="1" x14ac:dyDescent="0.25">
      <c r="B109" s="201"/>
      <c r="C109" s="206"/>
      <c r="D109" s="202"/>
      <c r="E109" s="202"/>
      <c r="F109" s="209"/>
      <c r="G109" s="209"/>
      <c r="H109" s="202"/>
      <c r="I109" s="202"/>
      <c r="J109" s="203"/>
      <c r="K109" s="201"/>
      <c r="L109" s="73" t="s">
        <v>624</v>
      </c>
      <c r="M109" s="202"/>
      <c r="N109" s="202"/>
      <c r="O109" s="203"/>
      <c r="P109" s="201"/>
      <c r="Q109" s="73" t="s">
        <v>653</v>
      </c>
      <c r="R109" s="147" t="s">
        <v>927</v>
      </c>
      <c r="S109" s="147" t="s">
        <v>638</v>
      </c>
      <c r="T109" s="147">
        <v>1</v>
      </c>
      <c r="U109" s="148"/>
      <c r="V109" s="148"/>
      <c r="W109" s="148"/>
      <c r="X109" s="147">
        <v>1</v>
      </c>
      <c r="Y109" s="95"/>
      <c r="Z109" s="156">
        <v>0</v>
      </c>
      <c r="AA109" s="95"/>
      <c r="AB109" s="247"/>
      <c r="AC109" s="270"/>
      <c r="AD109" s="211"/>
    </row>
    <row r="110" spans="1:30" s="96" customFormat="1" ht="179.25" customHeight="1" x14ac:dyDescent="0.25">
      <c r="B110" s="137" t="s">
        <v>124</v>
      </c>
      <c r="C110" s="143" t="s">
        <v>178</v>
      </c>
      <c r="D110" s="147" t="s">
        <v>625</v>
      </c>
      <c r="E110" s="147" t="s">
        <v>601</v>
      </c>
      <c r="F110" s="73" t="s">
        <v>626</v>
      </c>
      <c r="G110" s="73" t="s">
        <v>951</v>
      </c>
      <c r="H110" s="147">
        <v>3</v>
      </c>
      <c r="I110" s="147">
        <v>4</v>
      </c>
      <c r="J110" s="139" t="s">
        <v>99</v>
      </c>
      <c r="K110" s="137" t="s">
        <v>93</v>
      </c>
      <c r="L110" s="73" t="s">
        <v>627</v>
      </c>
      <c r="M110" s="147">
        <v>2</v>
      </c>
      <c r="N110" s="147">
        <v>4</v>
      </c>
      <c r="O110" s="139" t="s">
        <v>88</v>
      </c>
      <c r="P110" s="137" t="s">
        <v>51</v>
      </c>
      <c r="Q110" s="73" t="s">
        <v>952</v>
      </c>
      <c r="R110" s="147" t="s">
        <v>927</v>
      </c>
      <c r="S110" s="147" t="s">
        <v>628</v>
      </c>
      <c r="T110" s="147">
        <v>1</v>
      </c>
      <c r="U110" s="147"/>
      <c r="V110" s="147"/>
      <c r="W110" s="147"/>
      <c r="X110" s="147">
        <v>1</v>
      </c>
      <c r="Y110" s="95"/>
      <c r="Z110" s="156">
        <v>0</v>
      </c>
      <c r="AA110" s="95"/>
      <c r="AB110" s="138" t="s">
        <v>83</v>
      </c>
      <c r="AC110" s="177" t="s">
        <v>953</v>
      </c>
      <c r="AD110" s="141" t="s">
        <v>629</v>
      </c>
    </row>
    <row r="111" spans="1:30" ht="198.75" customHeight="1" x14ac:dyDescent="0.25">
      <c r="B111" s="137" t="s">
        <v>131</v>
      </c>
      <c r="C111" s="143" t="s">
        <v>289</v>
      </c>
      <c r="D111" s="147" t="s">
        <v>954</v>
      </c>
      <c r="E111" s="147" t="s">
        <v>58</v>
      </c>
      <c r="F111" s="73" t="s">
        <v>955</v>
      </c>
      <c r="G111" s="73" t="s">
        <v>290</v>
      </c>
      <c r="H111" s="147">
        <v>4</v>
      </c>
      <c r="I111" s="147">
        <v>4</v>
      </c>
      <c r="J111" s="139" t="s">
        <v>99</v>
      </c>
      <c r="K111" s="137" t="s">
        <v>93</v>
      </c>
      <c r="L111" s="73" t="s">
        <v>654</v>
      </c>
      <c r="M111" s="147">
        <v>3</v>
      </c>
      <c r="N111" s="147">
        <v>4</v>
      </c>
      <c r="O111" s="139" t="s">
        <v>99</v>
      </c>
      <c r="P111" s="137" t="s">
        <v>51</v>
      </c>
      <c r="Q111" s="73" t="s">
        <v>655</v>
      </c>
      <c r="R111" s="147" t="s">
        <v>123</v>
      </c>
      <c r="S111" s="147" t="s">
        <v>291</v>
      </c>
      <c r="T111" s="147">
        <v>1</v>
      </c>
      <c r="U111" s="151"/>
      <c r="V111" s="151"/>
      <c r="W111" s="151"/>
      <c r="X111" s="151">
        <v>1</v>
      </c>
      <c r="Y111" s="151"/>
      <c r="Z111" s="156">
        <v>0</v>
      </c>
      <c r="AA111" s="146"/>
      <c r="AB111" s="138" t="s">
        <v>83</v>
      </c>
      <c r="AC111" s="177" t="s">
        <v>292</v>
      </c>
      <c r="AD111" s="141" t="s">
        <v>293</v>
      </c>
    </row>
    <row r="112" spans="1:30" s="72" customFormat="1" ht="123" customHeight="1" x14ac:dyDescent="0.25">
      <c r="B112" s="216" t="s">
        <v>132</v>
      </c>
      <c r="C112" s="206" t="s">
        <v>167</v>
      </c>
      <c r="D112" s="202" t="s">
        <v>126</v>
      </c>
      <c r="E112" s="202" t="s">
        <v>41</v>
      </c>
      <c r="F112" s="209" t="s">
        <v>225</v>
      </c>
      <c r="G112" s="209" t="s">
        <v>226</v>
      </c>
      <c r="H112" s="202">
        <v>3</v>
      </c>
      <c r="I112" s="202">
        <v>4</v>
      </c>
      <c r="J112" s="203" t="str">
        <f>IF(H112+I112=0,"",IF(OR(AND(H112=1,I112=1),AND(H112=1,I112=2),AND(H112=2,I112=1),AND(H112=2,I112=2),AND(H112=3,I112=1),AND(H112=1,I112=10)),"Bajo",IF(OR(AND(H112=4,I112=1),AND(H112=3,I112=2),AND(H112=2,I112=3),AND(H112=2,I112=5),AND(H112=1,I112=3),AND(H112=1,I112=5),AND(H112=1,I112=20),AND(H112=2,I112=10)),"Moderado",IF(OR(AND(H112=5,I112=1),AND(H112=4,I112=2),AND(H112=4,I112=3),AND(H112=4,I112=5),AND(H112=3,I112=3),AND(H112=3,I112=5),AND(H112=2,I112=4),AND(H112=1,I112=4),AND(H112=1,I112=5),AND(H112=5,I112=2),AND(H112=2,I112=20),AND(H112=3,I112=10),AND(H112=4,I112=10),AND(H112=5,I112=10)),"Alto",IF(OR(AND(H112=5,I112=3),AND(H112=5,I112=4),AND(H112=5,I112=5),AND(H112=4,I112=4),AND(H112=4,I112=5),AND(H112=3,I112=4),AND(H112=3,I112=5),AND(H112=2,I112=5),AND(H112=3,I112=20),AND(H112=4,I112=20),AND(H112=5,I112=20)),"Extremo","")))))</f>
        <v>Extremo</v>
      </c>
      <c r="K112" s="201" t="s">
        <v>93</v>
      </c>
      <c r="L112" s="209" t="s">
        <v>172</v>
      </c>
      <c r="M112" s="202">
        <v>2</v>
      </c>
      <c r="N112" s="202">
        <v>4</v>
      </c>
      <c r="O112" s="203" t="str">
        <f>IF(M112+N112=0,"",IF(OR(AND(M112=1,N112=1),AND(M112=1,N112=2),AND(M112=2,N112=1),AND(M112=2,N112=2),AND(M112=3,N112=1),AND(M112=1,N112=10)),"Bajo",IF(OR(AND(M112=4,N112=1),AND(M112=3,N112=2),AND(M112=2,N112=3),AND(M112=2,N112=5),AND(M112=1,N112=3),AND(M112=1,N112=5),AND(M112=1,N112=20),AND(M112=2,N112=10)),"Moderado",IF(OR(AND(M112=5,N112=1),AND(M112=4,N112=2),AND(M112=4,N112=3),AND(M112=4,N112=5),AND(M112=3,N112=3),AND(M112=3,N112=5),AND(M112=2,N112=4),AND(M112=1,N112=4),AND(M112=1,N112=5),AND(M112=5,N112=2),AND(M112=2,N112=20),AND(M112=3,N112=10),AND(M112=4,N112=10),AND(M112=5,N112=10)),"Alto",IF(OR(AND(M112=5,N112=3),AND(M112=5,N112=4),AND(M112=5,N112=5),AND(M112=4,N112=4),AND(M112=4,N112=5),AND(M112=3,N112=4),AND(M112=3,N112=5),AND(M112=2,N112=5),AND(M112=3,N112=20),AND(M112=4,N112=20),AND(M112=5,N112=20)),"Extremo","")))))</f>
        <v>Alto</v>
      </c>
      <c r="P112" s="201" t="s">
        <v>53</v>
      </c>
      <c r="Q112" s="73" t="s">
        <v>127</v>
      </c>
      <c r="R112" s="147" t="s">
        <v>18</v>
      </c>
      <c r="S112" s="147" t="s">
        <v>128</v>
      </c>
      <c r="T112" s="147">
        <v>1</v>
      </c>
      <c r="U112" s="63"/>
      <c r="V112" s="63">
        <v>1</v>
      </c>
      <c r="W112" s="63"/>
      <c r="X112" s="63"/>
      <c r="Y112" s="151">
        <v>1</v>
      </c>
      <c r="Z112" s="156">
        <v>1</v>
      </c>
      <c r="AA112" s="146" t="s">
        <v>659</v>
      </c>
      <c r="AB112" s="247" t="s">
        <v>83</v>
      </c>
      <c r="AC112" s="210" t="s">
        <v>282</v>
      </c>
      <c r="AD112" s="211" t="s">
        <v>956</v>
      </c>
    </row>
    <row r="113" spans="2:30" s="72" customFormat="1" ht="123" customHeight="1" x14ac:dyDescent="0.25">
      <c r="B113" s="216"/>
      <c r="C113" s="206"/>
      <c r="D113" s="202"/>
      <c r="E113" s="202"/>
      <c r="F113" s="209"/>
      <c r="G113" s="209"/>
      <c r="H113" s="202"/>
      <c r="I113" s="202"/>
      <c r="J113" s="203"/>
      <c r="K113" s="201"/>
      <c r="L113" s="209"/>
      <c r="M113" s="202"/>
      <c r="N113" s="202"/>
      <c r="O113" s="203"/>
      <c r="P113" s="201"/>
      <c r="Q113" s="73" t="s">
        <v>656</v>
      </c>
      <c r="R113" s="147" t="s">
        <v>18</v>
      </c>
      <c r="S113" s="147" t="s">
        <v>957</v>
      </c>
      <c r="T113" s="147">
        <v>90</v>
      </c>
      <c r="U113" s="63">
        <v>20</v>
      </c>
      <c r="V113" s="63">
        <v>40</v>
      </c>
      <c r="W113" s="63">
        <v>65</v>
      </c>
      <c r="X113" s="63">
        <v>90</v>
      </c>
      <c r="Y113" s="151">
        <v>75</v>
      </c>
      <c r="Z113" s="156">
        <v>0.75</v>
      </c>
      <c r="AA113" s="146" t="s">
        <v>660</v>
      </c>
      <c r="AB113" s="247"/>
      <c r="AC113" s="210"/>
      <c r="AD113" s="211"/>
    </row>
    <row r="114" spans="2:30" s="72" customFormat="1" ht="150" customHeight="1" x14ac:dyDescent="0.25">
      <c r="B114" s="142" t="s">
        <v>133</v>
      </c>
      <c r="C114" s="143" t="s">
        <v>167</v>
      </c>
      <c r="D114" s="147" t="s">
        <v>204</v>
      </c>
      <c r="E114" s="147" t="s">
        <v>60</v>
      </c>
      <c r="F114" s="73" t="s">
        <v>227</v>
      </c>
      <c r="G114" s="73" t="s">
        <v>228</v>
      </c>
      <c r="H114" s="147">
        <v>4</v>
      </c>
      <c r="I114" s="147">
        <v>4</v>
      </c>
      <c r="J114" s="139" t="str">
        <f t="shared" ref="J114" si="12">IF(H114+I114=0,"",IF(OR(AND(H114=1,I114=1),AND(H114=1,I114=2),AND(H114=2,I114=1),AND(H114=2,I114=2),AND(H114=3,I114=1),AND(H114=1,I114=10)),"Bajo",IF(OR(AND(H114=4,I114=1),AND(H114=3,I114=2),AND(H114=2,I114=3),AND(H114=2,I114=5),AND(H114=1,I114=3),AND(H114=1,I114=5),AND(H114=1,I114=20),AND(H114=2,I114=10)),"Moderado",IF(OR(AND(H114=5,I114=1),AND(H114=4,I114=2),AND(H114=4,I114=3),AND(H114=4,I114=5),AND(H114=3,I114=3),AND(H114=3,I114=5),AND(H114=2,I114=4),AND(H114=1,I114=4),AND(H114=1,I114=5),AND(H114=5,I114=2),AND(H114=2,I114=20),AND(H114=3,I114=10),AND(H114=4,I114=10),AND(H114=5,I114=10)),"Alto",IF(OR(AND(H114=5,I114=3),AND(H114=5,I114=4),AND(H114=5,I114=5),AND(H114=4,I114=4),AND(H114=4,I114=5),AND(H114=3,I114=4),AND(H114=3,I114=5),AND(H114=2,I114=5),AND(H114=3,I114=20),AND(H114=4,I114=20),AND(H114=5,I114=20)),"Extremo","")))))</f>
        <v>Extremo</v>
      </c>
      <c r="K114" s="137" t="s">
        <v>93</v>
      </c>
      <c r="L114" s="73" t="s">
        <v>252</v>
      </c>
      <c r="M114" s="147">
        <v>2</v>
      </c>
      <c r="N114" s="147">
        <v>4</v>
      </c>
      <c r="O114" s="139" t="str">
        <f t="shared" ref="O114" si="13">IF(M114+N114=0,"",IF(OR(AND(M114=1,N114=1),AND(M114=1,N114=2),AND(M114=2,N114=1),AND(M114=2,N114=2),AND(M114=3,N114=1),AND(M114=1,N114=10)),"Bajo",IF(OR(AND(M114=4,N114=1),AND(M114=3,N114=2),AND(M114=2,N114=3),AND(M114=2,N114=5),AND(M114=1,N114=3),AND(M114=1,N114=5),AND(M114=1,N114=20),AND(M114=2,N114=10)),"Moderado",IF(OR(AND(M114=5,N114=1),AND(M114=4,N114=2),AND(M114=4,N114=3),AND(M114=4,N114=5),AND(M114=3,N114=3),AND(M114=3,N114=5),AND(M114=2,N114=4),AND(M114=1,N114=4),AND(M114=1,N114=5),AND(M114=5,N114=2),AND(M114=2,N114=20),AND(M114=3,N114=10),AND(M114=4,N114=10),AND(M114=5,N114=10)),"Alto",IF(OR(AND(M114=5,N114=3),AND(M114=5,N114=4),AND(M114=5,N114=5),AND(M114=4,N114=4),AND(M114=4,N114=5),AND(M114=3,N114=4),AND(M114=3,N114=5),AND(M114=2,N114=5),AND(M114=3,N114=20),AND(M114=4,N114=20),AND(M114=5,N114=20)),"Extremo","")))))</f>
        <v>Alto</v>
      </c>
      <c r="P114" s="137" t="s">
        <v>53</v>
      </c>
      <c r="Q114" s="73" t="s">
        <v>657</v>
      </c>
      <c r="R114" s="147" t="s">
        <v>18</v>
      </c>
      <c r="S114" s="147" t="s">
        <v>658</v>
      </c>
      <c r="T114" s="147">
        <v>4</v>
      </c>
      <c r="U114" s="63">
        <v>1</v>
      </c>
      <c r="V114" s="63">
        <v>1</v>
      </c>
      <c r="W114" s="63">
        <v>1</v>
      </c>
      <c r="X114" s="63">
        <v>1</v>
      </c>
      <c r="Y114" s="151">
        <v>2</v>
      </c>
      <c r="Z114" s="156">
        <v>0.5</v>
      </c>
      <c r="AA114" s="146" t="s">
        <v>661</v>
      </c>
      <c r="AB114" s="138" t="s">
        <v>83</v>
      </c>
      <c r="AC114" s="177" t="s">
        <v>958</v>
      </c>
      <c r="AD114" s="141" t="s">
        <v>662</v>
      </c>
    </row>
    <row r="115" spans="2:30" s="72" customFormat="1" ht="193.5" customHeight="1" x14ac:dyDescent="0.25">
      <c r="B115" s="142" t="s">
        <v>134</v>
      </c>
      <c r="C115" s="143" t="s">
        <v>167</v>
      </c>
      <c r="D115" s="147" t="s">
        <v>129</v>
      </c>
      <c r="E115" s="147" t="s">
        <v>60</v>
      </c>
      <c r="F115" s="73" t="s">
        <v>959</v>
      </c>
      <c r="G115" s="73" t="s">
        <v>960</v>
      </c>
      <c r="H115" s="147">
        <v>4</v>
      </c>
      <c r="I115" s="147">
        <v>5</v>
      </c>
      <c r="J115" s="139" t="str">
        <f>IF(H115+I115=0,"",IF(OR(AND(H115=1,I115=1),AND(H115=1,I115=2),AND(H115=2,I115=1),AND(H115=2,I115=2),AND(H115=3,I115=1),AND(H115=1,I115=10)),"Bajo",IF(OR(AND(H115=4,I115=1),AND(H115=3,I115=2),AND(H115=2,I115=3),AND(H115=2,I115=5),AND(H115=1,I115=3),AND(H115=1,I115=5),AND(H115=1,I115=20),AND(H115=2,I115=10)),"Moderado",IF(OR(AND(H115=5,I115=1),AND(H115=4,I115=2),AND(H115=4,I115=3),AND(H115=3,I115=3),AND(H115=3,I115=5),AND(H115=2,I115=4),AND(H115=1,I115=4),AND(H115=1,I115=5),AND(H115=5,I115=2),AND(H115=2,I115=20),AND(H115=3,I115=10),AND(H115=4,I115=10),AND(H115=5,I115=10)),"Alto",IF(OR(AND(H115=5,I115=3),AND(H115=5,I115=4),AND(H115=5,I115=5),AND(H115=4,I115=4),AND(H115=4,I115=5),AND(H115=3,I115=4),AND(H115=3,I115=5),AND(H115=2,I115=5),AND(H115=3,I115=20),AND(H115=4,I115=20),AND(H115=5,I115=20)),"Extremo","")))))</f>
        <v>Extremo</v>
      </c>
      <c r="K115" s="137" t="s">
        <v>170</v>
      </c>
      <c r="L115" s="74" t="s">
        <v>889</v>
      </c>
      <c r="M115" s="147">
        <v>3</v>
      </c>
      <c r="N115" s="64">
        <v>5</v>
      </c>
      <c r="O115" s="139" t="str">
        <f>IF(M115+N115=0,"",IF(OR(AND(M115=1,N115=1),AND(M115=1,N115=2),AND(M115=2,N115=1),AND(M115=2,N115=2),AND(M115=3,N115=1),AND(M115=1,N115=10)),"Bajo",IF(OR(AND(M115=4,N115=1),AND(M115=3,N115=2),AND(M115=2,N115=3),AND(M115=2,N115=5),AND(M115=1,N115=3),AND(M115=1,N115=5),AND(M115=1,N115=20),AND(M115=2,N115=10)),"Moderado",IF(OR(AND(M115=5,N115=1),AND(M115=4,N115=2),AND(M115=4,N115=3),AND(M115=3,N115=3),AND(M115=2,N115=4),AND(M115=1,N115=4),AND(M115=1,N115=5),AND(M115=5,N115=2),AND(M115=2,N115=20),AND(M115=3,N115=10),AND(M115=4,N115=10),AND(M115=5,N115=10)),"Alto",IF(OR(AND(M115=5,N115=3),AND(M115=5,N115=4),AND(M115=5,N115=5),AND(M115=4,N115=4),AND(M115=4,N115=5),AND(M115=3,N115=4),AND(M115=3,N115=5),AND(M115=2,N115=5),AND(M115=3,N115=20),AND(M115=4,N115=20),AND(M115=5,N115=20)),"Extremo","")))))</f>
        <v>Extremo</v>
      </c>
      <c r="P115" s="137" t="s">
        <v>53</v>
      </c>
      <c r="Q115" s="73" t="s">
        <v>663</v>
      </c>
      <c r="R115" s="147" t="s">
        <v>130</v>
      </c>
      <c r="S115" s="147" t="s">
        <v>664</v>
      </c>
      <c r="T115" s="147">
        <v>3</v>
      </c>
      <c r="U115" s="63"/>
      <c r="V115" s="63"/>
      <c r="W115" s="63">
        <v>1</v>
      </c>
      <c r="X115" s="63">
        <v>2</v>
      </c>
      <c r="Y115" s="151">
        <v>1</v>
      </c>
      <c r="Z115" s="156">
        <v>0.33</v>
      </c>
      <c r="AA115" s="146" t="s">
        <v>665</v>
      </c>
      <c r="AB115" s="138" t="s">
        <v>83</v>
      </c>
      <c r="AC115" s="177" t="s">
        <v>666</v>
      </c>
      <c r="AD115" s="141" t="s">
        <v>667</v>
      </c>
    </row>
    <row r="116" spans="2:30" s="72" customFormat="1" ht="175.5" customHeight="1" x14ac:dyDescent="0.25">
      <c r="B116" s="142" t="s">
        <v>135</v>
      </c>
      <c r="C116" s="143" t="s">
        <v>167</v>
      </c>
      <c r="D116" s="147" t="s">
        <v>668</v>
      </c>
      <c r="E116" s="147" t="s">
        <v>60</v>
      </c>
      <c r="F116" s="73" t="s">
        <v>890</v>
      </c>
      <c r="G116" s="73" t="s">
        <v>891</v>
      </c>
      <c r="H116" s="64">
        <v>4</v>
      </c>
      <c r="I116" s="64">
        <v>5</v>
      </c>
      <c r="J116" s="139" t="str">
        <f>IF(H116+I116=0,"",IF(OR(AND(H116=1,I116=1),AND(H116=1,I116=2),AND(H116=2,I116=1),AND(H116=2,I116=2),AND(H116=3,I116=1),AND(H116=1,I116=10)),"Bajo",IF(OR(AND(H116=4,I116=1),AND(H116=3,I116=2),AND(H116=2,I116=3),AND(H116=2,I116=5),AND(H116=1,I116=3),AND(H116=1,I116=5),AND(H116=1,I116=20),AND(H116=2,I116=10)),"Moderado",IF(OR(AND(H116=5,I116=1),AND(H116=4,I116=2),AND(H116=4,I116=3),AND(H116=3,I116=3),AND(H116=2,I116=4),AND(H116=1,I116=4),AND(H116=1,I116=5),AND(H116=5,I116=2),AND(H116=2,I116=20),AND(H116=3,I116=10),AND(H116=4,I116=10),AND(H116=5,I116=10)),"Alto",IF(OR(AND(H116=5,I116=3),AND(H116=5,I116=4),AND(H116=5,I116=5),AND(H116=4,I116=4),AND(H116=4,I116=5),AND(H116=3,I116=4),AND(H116=3,I116=5),AND(H116=2,I116=5),AND(H116=3,I116=20),AND(H116=4,I116=20),AND(H116=5,I116=20)),"Extremo","")))))</f>
        <v>Extremo</v>
      </c>
      <c r="K116" s="137" t="s">
        <v>170</v>
      </c>
      <c r="L116" s="74" t="s">
        <v>889</v>
      </c>
      <c r="M116" s="64">
        <v>3</v>
      </c>
      <c r="N116" s="64">
        <v>5</v>
      </c>
      <c r="O116" s="139" t="str">
        <f>IF(M116+N116=0,"",IF(OR(AND(M116=1,N116=1),AND(M116=1,N116=2),AND(M116=2,N116=1),AND(M116=2,N116=2),AND(M116=3,N116=1),AND(M116=1,N116=10)),"Bajo",IF(OR(AND(M116=4,N116=1),AND(M116=3,N116=2),AND(M116=2,N116=3),AND(M116=2,N116=5),AND(M116=1,N116=3),AND(M116=1,N116=5),AND(M116=1,N116=20),AND(M116=2,N116=10)),"Moderado",IF(OR(AND(M116=5,N116=1),AND(M116=4,N116=2),AND(M116=4,N116=3),AND(M116=3,N116=3),AND(M116=2,N116=4),AND(M116=1,N116=4),AND(M116=1,N116=5),AND(M116=5,N116=2),AND(M116=2,N116=20),AND(M116=3,N116=10),AND(M116=4,N116=10),AND(M116=5,N116=10)),"Alto",IF(OR(AND(M116=5,N116=3),AND(M116=5,N116=4),AND(M116=5,N116=5),AND(M116=4,N116=4),AND(M116=4,N116=5),AND(M116=3,N116=4),AND(M116=3,N116=5),AND(M116=2,N116=5),AND(M116=3,N116=20),AND(M116=4,N116=20),AND(M116=5,N116=20)),"Extremo","")))))</f>
        <v>Extremo</v>
      </c>
      <c r="P116" s="137" t="s">
        <v>53</v>
      </c>
      <c r="Q116" s="73" t="s">
        <v>663</v>
      </c>
      <c r="R116" s="147" t="s">
        <v>130</v>
      </c>
      <c r="S116" s="147" t="s">
        <v>664</v>
      </c>
      <c r="T116" s="147">
        <v>3</v>
      </c>
      <c r="U116" s="63"/>
      <c r="V116" s="63"/>
      <c r="W116" s="63">
        <v>1</v>
      </c>
      <c r="X116" s="63">
        <v>2</v>
      </c>
      <c r="Y116" s="151">
        <v>1</v>
      </c>
      <c r="Z116" s="156">
        <v>0.33</v>
      </c>
      <c r="AA116" s="146" t="s">
        <v>665</v>
      </c>
      <c r="AB116" s="138" t="s">
        <v>83</v>
      </c>
      <c r="AC116" s="177" t="s">
        <v>666</v>
      </c>
      <c r="AD116" s="141" t="s">
        <v>667</v>
      </c>
    </row>
    <row r="117" spans="2:30" ht="105.75" customHeight="1" x14ac:dyDescent="0.25">
      <c r="B117" s="142" t="s">
        <v>136</v>
      </c>
      <c r="C117" s="97" t="s">
        <v>195</v>
      </c>
      <c r="D117" s="147" t="s">
        <v>191</v>
      </c>
      <c r="E117" s="147" t="s">
        <v>57</v>
      </c>
      <c r="F117" s="73" t="s">
        <v>961</v>
      </c>
      <c r="G117" s="73" t="s">
        <v>232</v>
      </c>
      <c r="H117" s="147">
        <v>2</v>
      </c>
      <c r="I117" s="147">
        <v>2</v>
      </c>
      <c r="J117" s="139" t="str">
        <f>IF(H117+I117=0,"",IF(OR(AND(H117=1,I117=1),AND(H117=1,I117=2),AND(H117=2,I117=1),AND(H117=2,I117=2),AND(H117=3,I117=1),AND(H117=1,I117=10)),"Bajo",IF(OR(AND(H117=4,I117=1),AND(H117=3,I117=2),AND(H117=2,I117=3),AND(H117=2,I117=5),AND(H117=1,I117=3),AND(H117=1,I117=5),AND(H117=1,I117=20),AND(H117=2,I117=10)),"Moderado",IF(OR(AND(H117=5,I117=1),AND(H117=4,I117=2),AND(H117=4,I117=3),AND(H117=4,I117=5),AND(H117=3,I117=3),AND(H117=3,I117=5),AND(H117=2,I117=4),AND(H117=1,I117=4),AND(H117=1,I117=5),AND(H117=5,I117=2),AND(H117=2,I117=20),AND(H117=3,I117=10),AND(H117=4,I117=10),AND(H117=5,I117=10)),"Alto",IF(OR(AND(H117=5,I117=3),AND(H117=5,I117=4),AND(H117=5,I117=5),AND(H117=4,I117=4),AND(H117=4,I117=5),AND(H117=3,I117=4),AND(H117=3,I117=5),AND(H117=2,I117=5),AND(H117=3,I117=20),AND(H117=4,I117=20),AND(H117=5,I117=20)),"Extremo","")))))</f>
        <v>Bajo</v>
      </c>
      <c r="K117" s="137" t="s">
        <v>93</v>
      </c>
      <c r="L117" s="73" t="s">
        <v>233</v>
      </c>
      <c r="M117" s="147">
        <v>1</v>
      </c>
      <c r="N117" s="147">
        <v>2</v>
      </c>
      <c r="O117" s="139" t="str">
        <f>IF(M117+N117=0,"",IF(OR(AND(M117=1,N117=1),AND(M117=1,N117=2),AND(M117=2,N117=1),AND(M117=2,N117=2),AND(M117=3,N117=1),AND(M117=1,N117=10)),"Bajo",IF(OR(AND(M117=4,N117=1),AND(M117=3,N117=2),AND(M117=2,N117=3),AND(M117=2,N117=5),AND(M117=1,N117=3),AND(M117=1,N117=5),AND(M117=1,N117=20),AND(M117=2,N117=10)),"Moderado",IF(OR(AND(M117=5,N117=1),AND(M117=4,N117=2),AND(M117=4,N117=3),AND(M117=4,N117=5),AND(M117=3,N117=3),AND(M117=3,N117=5),AND(M117=2,N117=4),AND(M117=1,N117=4),AND(M117=1,N117=5),AND(M117=5,N117=2),AND(M117=2,N117=20),AND(M117=3,N117=10),AND(M117=4,N117=10),AND(M117=5,N117=10)),"Alto",IF(OR(AND(M117=5,N117=3),AND(M117=5,N117=4),AND(M117=5,N117=5),AND(M117=4,N117=4),AND(M117=4,N117=5),AND(M117=3,N117=4),AND(M117=3,N117=5),AND(M117=2,N117=5),AND(M117=3,N117=20),AND(M117=4,N117=20),AND(M117=5,N117=20)),"Extremo","")))))</f>
        <v>Bajo</v>
      </c>
      <c r="P117" s="137" t="s">
        <v>53</v>
      </c>
      <c r="Q117" s="73" t="s">
        <v>229</v>
      </c>
      <c r="R117" s="147" t="s">
        <v>220</v>
      </c>
      <c r="S117" s="147" t="s">
        <v>221</v>
      </c>
      <c r="T117" s="90">
        <v>1</v>
      </c>
      <c r="U117" s="151">
        <v>25</v>
      </c>
      <c r="V117" s="151">
        <v>25</v>
      </c>
      <c r="W117" s="151">
        <v>25</v>
      </c>
      <c r="X117" s="151">
        <v>25</v>
      </c>
      <c r="Y117" s="83">
        <v>0</v>
      </c>
      <c r="Z117" s="156">
        <v>0</v>
      </c>
      <c r="AA117" s="146" t="s">
        <v>792</v>
      </c>
      <c r="AB117" s="138" t="s">
        <v>83</v>
      </c>
      <c r="AC117" s="177" t="s">
        <v>253</v>
      </c>
      <c r="AD117" s="141" t="s">
        <v>213</v>
      </c>
    </row>
    <row r="118" spans="2:30" ht="123.75" customHeight="1" x14ac:dyDescent="0.25">
      <c r="B118" s="142" t="s">
        <v>142</v>
      </c>
      <c r="C118" s="97" t="s">
        <v>195</v>
      </c>
      <c r="D118" s="147" t="s">
        <v>192</v>
      </c>
      <c r="E118" s="147" t="s">
        <v>60</v>
      </c>
      <c r="F118" s="73" t="s">
        <v>234</v>
      </c>
      <c r="G118" s="73" t="s">
        <v>235</v>
      </c>
      <c r="H118" s="147">
        <v>3</v>
      </c>
      <c r="I118" s="147">
        <v>4</v>
      </c>
      <c r="J118" s="139" t="str">
        <f t="shared" ref="J118:J119" si="14">IF(H118+I118=0,"",IF(OR(AND(H118=1,I118=1),AND(H118=1,I118=2),AND(H118=2,I118=1),AND(H118=2,I118=2),AND(H118=3,I118=1),AND(H118=1,I118=10)),"Bajo",IF(OR(AND(H118=4,I118=1),AND(H118=3,I118=2),AND(H118=2,I118=3),AND(H118=2,I118=5),AND(H118=1,I118=3),AND(H118=1,I118=5),AND(H118=1,I118=20),AND(H118=2,I118=10)),"Moderado",IF(OR(AND(H118=5,I118=1),AND(H118=4,I118=2),AND(H118=4,I118=3),AND(H118=4,I118=5),AND(H118=3,I118=3),AND(H118=3,I118=5),AND(H118=2,I118=4),AND(H118=1,I118=4),AND(H118=1,I118=5),AND(H118=5,I118=2),AND(H118=2,I118=20),AND(H118=3,I118=10),AND(H118=4,I118=10),AND(H118=5,I118=10)),"Alto",IF(OR(AND(H118=5,I118=3),AND(H118=5,I118=4),AND(H118=5,I118=5),AND(H118=4,I118=4),AND(H118=4,I118=5),AND(H118=3,I118=4),AND(H118=3,I118=5),AND(H118=2,I118=5),AND(H118=3,I118=20),AND(H118=4,I118=20),AND(H118=5,I118=20)),"Extremo","")))))</f>
        <v>Extremo</v>
      </c>
      <c r="K118" s="137" t="s">
        <v>93</v>
      </c>
      <c r="L118" s="73" t="s">
        <v>196</v>
      </c>
      <c r="M118" s="147">
        <v>1</v>
      </c>
      <c r="N118" s="147">
        <v>2</v>
      </c>
      <c r="O118" s="139" t="str">
        <f t="shared" ref="O118:O119" si="15">IF(M118+N118=0,"",IF(OR(AND(M118=1,N118=1),AND(M118=1,N118=2),AND(M118=2,N118=1),AND(M118=2,N118=2),AND(M118=3,N118=1),AND(M118=1,N118=10)),"Bajo",IF(OR(AND(M118=4,N118=1),AND(M118=3,N118=2),AND(M118=2,N118=3),AND(M118=2,N118=5),AND(M118=1,N118=3),AND(M118=1,N118=5),AND(M118=1,N118=20),AND(M118=2,N118=10)),"Moderado",IF(OR(AND(M118=5,N118=1),AND(M118=4,N118=2),AND(M118=4,N118=3),AND(M118=4,N118=5),AND(M118=3,N118=3),AND(M118=3,N118=5),AND(M118=2,N118=4),AND(M118=1,N118=4),AND(M118=1,N118=5),AND(M118=5,N118=2),AND(M118=2,N118=20),AND(M118=3,N118=10),AND(M118=4,N118=10),AND(M118=5,N118=10)),"Alto",IF(OR(AND(M118=5,N118=3),AND(M118=5,N118=4),AND(M118=5,N118=5),AND(M118=4,N118=4),AND(M118=4,N118=5),AND(M118=3,N118=4),AND(M118=3,N118=5),AND(M118=2,N118=5),AND(M118=3,N118=20),AND(M118=4,N118=20),AND(M118=5,N118=20)),"Extremo","")))))</f>
        <v>Bajo</v>
      </c>
      <c r="P118" s="137" t="s">
        <v>51</v>
      </c>
      <c r="Q118" s="73" t="s">
        <v>230</v>
      </c>
      <c r="R118" s="147" t="s">
        <v>220</v>
      </c>
      <c r="S118" s="147" t="s">
        <v>193</v>
      </c>
      <c r="T118" s="90">
        <v>1</v>
      </c>
      <c r="U118" s="151">
        <v>25</v>
      </c>
      <c r="V118" s="151">
        <v>25</v>
      </c>
      <c r="W118" s="151">
        <v>25</v>
      </c>
      <c r="X118" s="151">
        <v>25</v>
      </c>
      <c r="Y118" s="98">
        <v>8.8888888888888892E-2</v>
      </c>
      <c r="Z118" s="156">
        <v>0.75</v>
      </c>
      <c r="AA118" s="146" t="s">
        <v>793</v>
      </c>
      <c r="AB118" s="138" t="s">
        <v>83</v>
      </c>
      <c r="AC118" s="177" t="s">
        <v>254</v>
      </c>
      <c r="AD118" s="141" t="s">
        <v>255</v>
      </c>
    </row>
    <row r="119" spans="2:30" ht="132.75" customHeight="1" x14ac:dyDescent="0.25">
      <c r="B119" s="142" t="s">
        <v>143</v>
      </c>
      <c r="C119" s="97" t="s">
        <v>195</v>
      </c>
      <c r="D119" s="147" t="s">
        <v>194</v>
      </c>
      <c r="E119" s="147" t="s">
        <v>60</v>
      </c>
      <c r="F119" s="73" t="s">
        <v>236</v>
      </c>
      <c r="G119" s="73" t="s">
        <v>237</v>
      </c>
      <c r="H119" s="147">
        <v>2</v>
      </c>
      <c r="I119" s="147">
        <v>2</v>
      </c>
      <c r="J119" s="139" t="str">
        <f t="shared" si="14"/>
        <v>Bajo</v>
      </c>
      <c r="K119" s="137" t="s">
        <v>93</v>
      </c>
      <c r="L119" s="73" t="s">
        <v>197</v>
      </c>
      <c r="M119" s="147">
        <v>2</v>
      </c>
      <c r="N119" s="147">
        <v>2</v>
      </c>
      <c r="O119" s="139" t="str">
        <f t="shared" si="15"/>
        <v>Bajo</v>
      </c>
      <c r="P119" s="137" t="s">
        <v>51</v>
      </c>
      <c r="Q119" s="73" t="s">
        <v>231</v>
      </c>
      <c r="R119" s="147" t="s">
        <v>220</v>
      </c>
      <c r="S119" s="147" t="s">
        <v>222</v>
      </c>
      <c r="T119" s="90">
        <v>1</v>
      </c>
      <c r="U119" s="151">
        <v>25</v>
      </c>
      <c r="V119" s="151">
        <v>25</v>
      </c>
      <c r="W119" s="151">
        <v>25</v>
      </c>
      <c r="X119" s="151">
        <v>25</v>
      </c>
      <c r="Y119" s="83">
        <v>0</v>
      </c>
      <c r="Z119" s="156">
        <v>0.75</v>
      </c>
      <c r="AA119" s="146" t="s">
        <v>794</v>
      </c>
      <c r="AB119" s="138" t="s">
        <v>83</v>
      </c>
      <c r="AC119" s="177" t="s">
        <v>962</v>
      </c>
      <c r="AD119" s="141" t="s">
        <v>256</v>
      </c>
    </row>
    <row r="120" spans="2:30" ht="163.5" customHeight="1" x14ac:dyDescent="0.25">
      <c r="B120" s="142" t="s">
        <v>144</v>
      </c>
      <c r="C120" s="143" t="s">
        <v>145</v>
      </c>
      <c r="D120" s="147" t="s">
        <v>138</v>
      </c>
      <c r="E120" s="147" t="s">
        <v>60</v>
      </c>
      <c r="F120" s="73" t="s">
        <v>250</v>
      </c>
      <c r="G120" s="73" t="s">
        <v>238</v>
      </c>
      <c r="H120" s="147">
        <v>5</v>
      </c>
      <c r="I120" s="147">
        <v>5</v>
      </c>
      <c r="J120" s="139" t="str">
        <f>IF(H120+I120=0,"",IF(OR(AND(H120=1,I120=1),AND(H120=1,I120=2),AND(H120=2,I120=1),AND(H120=2,I120=2),AND(H120=3,I120=1),AND(H120=1,I120=10)),"Bajo",IF(OR(AND(H120=4,I120=1),AND(H120=3,I120=2),AND(H120=2,I120=3),AND(H120=2,I120=5),AND(H120=1,I120=3),AND(H120=1,I120=5),AND(H120=1,I120=20),AND(H120=2,I120=10)),"Moderado",IF(OR(AND(H120=5,I120=1),AND(H120=4,I120=2),AND(H120=4,I120=3),AND(H120=3,I120=3),AND(H120=2,I120=4),AND(H120=1,I120=4),AND(H120=1,I120=5),AND(H120=5,I120=2),AND(H120=2,I120=20),AND(H120=3,I120=10),AND(H120=4,I120=10),AND(H120=5,I120=10)),"Alto",IF(OR(AND(H120=5,I120=3),AND(H120=5,I120=4),AND(H120=5,I120=5),AND(H120=4,I120=4),AND(H120=4,I120=5),AND(H120=3,I120=4),AND(H120=3,I120=5),AND(H120=2,I120=5),AND(H120=3,I120=20),AND(H120=4,I120=20),AND(H120=5,I120=20)),"Extremo","")))))</f>
        <v>Extremo</v>
      </c>
      <c r="K120" s="137" t="s">
        <v>93</v>
      </c>
      <c r="L120" s="73" t="s">
        <v>883</v>
      </c>
      <c r="M120" s="68">
        <v>4</v>
      </c>
      <c r="N120" s="147">
        <v>5</v>
      </c>
      <c r="O120" s="139" t="str">
        <f>IF(M120+N120=0,"",IF(OR(AND(M120=1,N120=1),AND(M120=1,N120=2),AND(M120=2,N120=1),AND(M120=2,N120=2),AND(M120=3,N120=1),AND(M120=1,N120=10)),"Bajo",IF(OR(AND(M120=4,N120=1),AND(M120=3,N120=2),AND(M120=2,N120=3),AND(M120=1,N120=3),AND(M120=1,N120=5),AND(M120=1,N120=20),AND(M120=2,N120=10)),"Moderado",IF(OR(AND(M120=5,N120=1),AND(M120=4,N120=2),AND(M120=4,N120=3),AND(M120=3,N120=3),AND(M120=2,N120=4),AND(M120=1,N120=4),AND(M120=1,N120=5),AND(M120=5,N120=2),AND(M120=2,N120=20),AND(M120=3,N120=10),AND(M120=4,N120=10),AND(M120=5,N120=10)),"Alto",IF(OR(AND(M120=5,N120=3),AND(M120=5,N120=4),AND(M120=5,N120=5),AND(M120=4,N120=4),AND(M120=4,N120=5),AND(M120=3,N120=4),AND(M120=3,N120=5),AND(M120=2,N120=5),AND(M120=3,N120=20),AND(M120=4,N120=20),AND(M120=5,N120=20)),"Extremo","")))))</f>
        <v>Extremo</v>
      </c>
      <c r="P120" s="137" t="s">
        <v>53</v>
      </c>
      <c r="Q120" s="73" t="s">
        <v>139</v>
      </c>
      <c r="R120" s="147" t="s">
        <v>137</v>
      </c>
      <c r="S120" s="147" t="s">
        <v>140</v>
      </c>
      <c r="T120" s="147">
        <v>2</v>
      </c>
      <c r="U120" s="151"/>
      <c r="V120" s="151">
        <v>1</v>
      </c>
      <c r="W120" s="151"/>
      <c r="X120" s="151">
        <v>1</v>
      </c>
      <c r="Y120" s="70"/>
      <c r="Z120" s="70"/>
      <c r="AA120" s="70"/>
      <c r="AB120" s="138" t="s">
        <v>83</v>
      </c>
      <c r="AC120" s="177" t="s">
        <v>283</v>
      </c>
      <c r="AD120" s="141" t="s">
        <v>963</v>
      </c>
    </row>
    <row r="121" spans="2:30" ht="84.75" customHeight="1" x14ac:dyDescent="0.25">
      <c r="B121" s="201" t="s">
        <v>822</v>
      </c>
      <c r="C121" s="206" t="s">
        <v>145</v>
      </c>
      <c r="D121" s="202" t="s">
        <v>884</v>
      </c>
      <c r="E121" s="202" t="s">
        <v>60</v>
      </c>
      <c r="F121" s="209" t="s">
        <v>141</v>
      </c>
      <c r="G121" s="209" t="s">
        <v>239</v>
      </c>
      <c r="H121" s="202">
        <v>2</v>
      </c>
      <c r="I121" s="202">
        <v>4</v>
      </c>
      <c r="J121" s="203" t="str">
        <f>IF(H121+I121=0,"",IF(OR(AND(H121=1,I121=1),AND(H121=1,I121=2),AND(H121=2,I121=1),AND(H121=2,I121=2),AND(H121=3,I121=1),AND(H121=1,I121=10)),"Bajo",IF(OR(AND(H121=4,I121=1),AND(H121=3,I121=2),AND(H121=2,I121=3),AND(H121=2,I121=5),AND(H121=1,I121=3),AND(H121=1,I121=5),AND(H121=1,I121=20),AND(H121=2,I121=10)),"Moderado",IF(OR(AND(H121=5,I121=1),AND(H121=4,I121=2),AND(H121=4,I121=3),AND(H121=4,I121=5),AND(H121=3,I121=3),AND(H121=3,I121=5),AND(H121=2,I121=4),AND(H121=1,I121=4),AND(H121=1,I121=5),AND(H121=5,I121=2),AND(H121=2,I121=20),AND(H121=3,I121=10),AND(H121=4,I121=10),AND(H121=5,I121=10)),"Alto",IF(OR(AND(H121=5,I121=3),AND(H121=5,I121=4),AND(H121=5,I121=5),AND(H121=4,I121=4),AND(H121=4,I121=5),AND(H121=3,I121=4),AND(H121=3,I121=5),AND(H121=2,I121=5),AND(H121=3,I121=20),AND(H121=4,I121=20),AND(H121=5,I121=20)),"Extremo","")))))</f>
        <v>Alto</v>
      </c>
      <c r="K121" s="201" t="s">
        <v>93</v>
      </c>
      <c r="L121" s="209" t="s">
        <v>885</v>
      </c>
      <c r="M121" s="202">
        <v>1</v>
      </c>
      <c r="N121" s="202">
        <v>4</v>
      </c>
      <c r="O121" s="203" t="str">
        <f>IF(M121+N121=0,"",IF(OR(AND(M121=1,N121=1),AND(M121=1,N121=2),AND(M121=2,N121=1),AND(M121=2,N121=2),AND(M121=3,N121=1),AND(M121=1,N121=10)),"Bajo",IF(OR(AND(M121=4,N121=1),AND(M121=3,N121=2),AND(M121=2,N121=3),AND(M121=2,N121=5),AND(M121=1,N121=3),AND(M121=1,N121=5),AND(M121=1,N121=20),AND(M121=2,N121=10)),"Moderado",IF(OR(AND(M121=5,N121=1),AND(M121=4,N121=2),AND(M121=4,N121=3),AND(M121=4,N121=5),AND(M121=3,N121=3),AND(M121=3,N121=5),AND(M121=2,N121=4),AND(M121=1,N121=4),AND(M121=1,N121=5),AND(M121=5,N121=2),AND(M121=2,N121=20),AND(M121=3,N121=10),AND(M121=4,N121=10),AND(M121=5,N121=10)),"Alto",IF(OR(AND(M121=5,N121=3),AND(M121=5,N121=4),AND(M121=5,N121=5),AND(M121=4,N121=4),AND(M121=4,N121=5),AND(M121=3,N121=4),AND(M121=3,N121=5),AND(M121=2,N121=5),AND(M121=3,N121=20),AND(M121=4,N121=20),AND(M121=5,N121=20)),"Extremo","")))))</f>
        <v>Alto</v>
      </c>
      <c r="P121" s="201" t="s">
        <v>53</v>
      </c>
      <c r="Q121" s="73" t="s">
        <v>886</v>
      </c>
      <c r="R121" s="147" t="s">
        <v>137</v>
      </c>
      <c r="S121" s="147" t="s">
        <v>199</v>
      </c>
      <c r="T121" s="147">
        <v>1</v>
      </c>
      <c r="U121" s="151"/>
      <c r="V121" s="151">
        <v>1</v>
      </c>
      <c r="W121" s="151"/>
      <c r="X121" s="151"/>
      <c r="Y121" s="70"/>
      <c r="Z121" s="70"/>
      <c r="AA121" s="71"/>
      <c r="AB121" s="247" t="s">
        <v>83</v>
      </c>
      <c r="AC121" s="210" t="s">
        <v>284</v>
      </c>
      <c r="AD121" s="211" t="s">
        <v>964</v>
      </c>
    </row>
    <row r="122" spans="2:30" ht="126" customHeight="1" x14ac:dyDescent="0.25">
      <c r="B122" s="201"/>
      <c r="C122" s="206"/>
      <c r="D122" s="202"/>
      <c r="E122" s="202"/>
      <c r="F122" s="209"/>
      <c r="G122" s="209"/>
      <c r="H122" s="202"/>
      <c r="I122" s="202"/>
      <c r="J122" s="203"/>
      <c r="K122" s="201"/>
      <c r="L122" s="209"/>
      <c r="M122" s="202"/>
      <c r="N122" s="202"/>
      <c r="O122" s="203"/>
      <c r="P122" s="201"/>
      <c r="Q122" s="73" t="s">
        <v>887</v>
      </c>
      <c r="R122" s="147" t="s">
        <v>137</v>
      </c>
      <c r="S122" s="147" t="s">
        <v>888</v>
      </c>
      <c r="T122" s="147">
        <v>2</v>
      </c>
      <c r="U122" s="151"/>
      <c r="V122" s="151">
        <v>1</v>
      </c>
      <c r="W122" s="151"/>
      <c r="X122" s="151">
        <v>1</v>
      </c>
      <c r="Y122" s="70"/>
      <c r="Z122" s="70"/>
      <c r="AA122" s="71"/>
      <c r="AB122" s="247"/>
      <c r="AC122" s="210"/>
      <c r="AD122" s="211"/>
    </row>
    <row r="123" spans="2:30" ht="138.75" customHeight="1" x14ac:dyDescent="0.25">
      <c r="B123" s="137" t="s">
        <v>823</v>
      </c>
      <c r="C123" s="143" t="s">
        <v>146</v>
      </c>
      <c r="D123" s="147" t="s">
        <v>825</v>
      </c>
      <c r="E123" s="147" t="s">
        <v>58</v>
      </c>
      <c r="F123" s="73" t="s">
        <v>826</v>
      </c>
      <c r="G123" s="73" t="s">
        <v>240</v>
      </c>
      <c r="H123" s="147">
        <v>2</v>
      </c>
      <c r="I123" s="147">
        <v>4</v>
      </c>
      <c r="J123" s="139" t="str">
        <f>IF(H123+I123=0,"",IF(OR(AND(H123=1,I123=1),AND(H123=1,I123=2),AND(H123=2,I123=1),AND(H123=2,I123=2),AND(H123=3,I123=1),AND(H123=1,I123=10)),"Bajo",IF(OR(AND(H123=4,I123=1),AND(H123=3,I123=2),AND(H123=2,I123=3),AND(H123=2,I123=5),AND(H123=1,I123=3),AND(H123=1,I123=5),AND(H123=1,I123=20),AND(H123=2,I123=10)),"Moderado",IF(OR(AND(H123=5,I123=1),AND(H123=4,I123=2),AND(H123=4,I123=3),AND(H123=4,I123=5),AND(H123=3,I123=3),AND(H123=3,I123=5),AND(H123=2,I123=4),AND(H123=1,I123=4),AND(H123=1,I123=5),AND(H123=5,I123=2),AND(H123=2,I123=20),AND(H123=3,I123=10),AND(H123=4,I123=10),AND(H123=5,I123=10)),"Alto",IF(OR(AND(H123=5,I123=3),AND(H123=5,I123=4),AND(H123=5,I123=5),AND(H123=4,I123=4),AND(H123=4,I123=5),AND(H123=3,I123=4),AND(H123=3,I123=5),AND(H123=2,I123=5),AND(H123=3,I123=20),AND(H123=4,I123=20),AND(H123=5,I123=20)),"Extremo","")))))</f>
        <v>Alto</v>
      </c>
      <c r="K123" s="137" t="s">
        <v>93</v>
      </c>
      <c r="L123" s="73" t="s">
        <v>827</v>
      </c>
      <c r="M123" s="147">
        <v>1</v>
      </c>
      <c r="N123" s="147">
        <v>4</v>
      </c>
      <c r="O123" s="139" t="str">
        <f>IF(M123+N123=0,"",IF(OR(AND(M123=1,N123=1),AND(M123=1,N123=2),AND(M123=2,N123=1),AND(M123=2,N123=2),AND(M123=3,N123=1),AND(M123=1,N123=10)),"Bajo",IF(OR(AND(M123=4,N123=1),AND(M123=3,N123=2),AND(M123=2,N123=3),AND(M123=2,N123=5),AND(M123=1,N123=3),AND(M123=1,N123=5),AND(M123=1,N123=20),AND(M123=2,N123=10)),"Moderado",IF(OR(AND(M123=5,N123=1),AND(M123=4,N123=2),AND(M123=4,N123=3),AND(M123=4,N123=5),AND(M123=3,N123=3),AND(M123=3,N123=5),AND(M123=2,N123=4),AND(M123=1,N123=4),AND(M123=1,N123=5),AND(M123=5,N123=2),AND(M123=2,N123=20),AND(M123=3,N123=10),AND(M123=4,N123=10),AND(M123=5,N123=10)),"Alto",IF(OR(AND(M123=5,N123=3),AND(M123=5,N123=4),AND(M123=5,N123=5),AND(M123=4,N123=4),AND(M123=4,N123=5),AND(M123=3,N123=4),AND(M123=3,N123=5),AND(M123=2,N123=5),AND(M123=3,N123=20),AND(M123=4,N123=20),AND(M123=5,N123=20)),"Extremo","")))))</f>
        <v>Alto</v>
      </c>
      <c r="P123" s="137" t="s">
        <v>53</v>
      </c>
      <c r="Q123" s="73" t="s">
        <v>828</v>
      </c>
      <c r="R123" s="147" t="s">
        <v>19</v>
      </c>
      <c r="S123" s="147" t="s">
        <v>829</v>
      </c>
      <c r="T123" s="147">
        <v>1</v>
      </c>
      <c r="U123" s="63"/>
      <c r="V123" s="63">
        <v>0.8</v>
      </c>
      <c r="W123" s="63"/>
      <c r="X123" s="63"/>
      <c r="Y123" s="151"/>
      <c r="Z123" s="156"/>
      <c r="AA123" s="146"/>
      <c r="AB123" s="138" t="s">
        <v>83</v>
      </c>
      <c r="AC123" s="177" t="s">
        <v>283</v>
      </c>
      <c r="AD123" s="141" t="s">
        <v>965</v>
      </c>
    </row>
    <row r="124" spans="2:30" ht="180.75" customHeight="1" x14ac:dyDescent="0.25">
      <c r="B124" s="137" t="s">
        <v>824</v>
      </c>
      <c r="C124" s="143" t="s">
        <v>146</v>
      </c>
      <c r="D124" s="147" t="s">
        <v>830</v>
      </c>
      <c r="E124" s="147" t="s">
        <v>58</v>
      </c>
      <c r="F124" s="73" t="s">
        <v>831</v>
      </c>
      <c r="G124" s="73" t="s">
        <v>832</v>
      </c>
      <c r="H124" s="147">
        <v>2</v>
      </c>
      <c r="I124" s="147">
        <v>3</v>
      </c>
      <c r="J124" s="139" t="str">
        <f>IF(H124+I124=0,"",IF(OR(AND(H124=1,I124=1),AND(H124=1,I124=2),AND(H124=2,I124=1),AND(H124=2,I124=2),AND(H124=3,I124=1),AND(H124=1,I124=10)),"Bajo",IF(OR(AND(H124=4,I124=1),AND(H124=3,I124=2),AND(H124=2,I124=3),AND(H124=2,I124=5),AND(H124=1,I124=3),AND(H124=1,I124=5),AND(H124=1,I124=20),AND(H124=2,I124=10)),"Moderado",IF(OR(AND(H124=5,I124=1),AND(H124=4,I124=2),AND(H124=4,I124=3),AND(H124=4,I124=5),AND(H124=3,I124=3),AND(H124=3,I124=5),AND(H124=2,I124=4),AND(H124=1,I124=4),AND(H124=1,I124=5),AND(H124=5,I124=2),AND(H124=2,I124=20),AND(H124=3,I124=10),AND(H124=4,I124=10),AND(H124=5,I124=10)),"Alto",IF(OR(AND(H124=5,I124=3),AND(H124=5,I124=4),AND(H124=5,I124=5),AND(H124=4,I124=4),AND(H124=4,I124=5),AND(H124=3,I124=4),AND(H124=3,I124=5),AND(H124=2,I124=5),AND(H124=3,I124=20),AND(H124=4,I124=20),AND(H124=5,I124=20)),"Extremo","")))))</f>
        <v>Moderado</v>
      </c>
      <c r="K124" s="137" t="s">
        <v>93</v>
      </c>
      <c r="L124" s="73" t="s">
        <v>833</v>
      </c>
      <c r="M124" s="147">
        <v>1</v>
      </c>
      <c r="N124" s="147">
        <v>3</v>
      </c>
      <c r="O124" s="139" t="str">
        <f>IF(M124+N124=0,"",IF(OR(AND(M124=1,N124=1),AND(M124=1,N124=2),AND(M124=2,N124=1),AND(M124=2,N124=2),AND(M124=3,N124=1),AND(M124=1,N124=10)),"Bajo",IF(OR(AND(M124=4,N124=1),AND(M124=3,N124=2),AND(M124=2,N124=3),AND(M124=2,N124=5),AND(M124=1,N124=3),AND(M124=1,N124=5),AND(M124=1,N124=20),AND(M124=2,N124=10)),"Moderado",IF(OR(AND(M124=5,N124=1),AND(M124=4,N124=2),AND(M124=4,N124=3),AND(M124=4,N124=5),AND(M124=3,N124=3),AND(M124=3,N124=5),AND(M124=2,N124=4),AND(M124=1,N124=4),AND(M124=1,N124=5),AND(M124=5,N124=2),AND(M124=2,N124=20),AND(M124=3,N124=10),AND(M124=4,N124=10),AND(M124=5,N124=10)),"Alto",IF(OR(AND(M124=5,N124=3),AND(M124=5,N124=4),AND(M124=5,N124=5),AND(M124=4,N124=4),AND(M124=4,N124=5),AND(M124=3,N124=4),AND(M124=3,N124=5),AND(M124=2,N124=5),AND(M124=3,N124=20),AND(M124=4,N124=20),AND(M124=5,N124=20)),"Extremo","")))))</f>
        <v>Moderado</v>
      </c>
      <c r="P124" s="137" t="s">
        <v>53</v>
      </c>
      <c r="Q124" s="73" t="s">
        <v>834</v>
      </c>
      <c r="R124" s="147" t="s">
        <v>19</v>
      </c>
      <c r="S124" s="147" t="s">
        <v>835</v>
      </c>
      <c r="T124" s="147">
        <v>1</v>
      </c>
      <c r="U124" s="63"/>
      <c r="V124" s="63"/>
      <c r="W124" s="63"/>
      <c r="X124" s="63">
        <v>1</v>
      </c>
      <c r="Y124" s="70"/>
      <c r="Z124" s="70"/>
      <c r="AA124" s="70"/>
      <c r="AB124" s="138" t="s">
        <v>83</v>
      </c>
      <c r="AC124" s="177" t="s">
        <v>283</v>
      </c>
      <c r="AD124" s="141" t="s">
        <v>965</v>
      </c>
    </row>
    <row r="125" spans="2:30" ht="98.25" customHeight="1" x14ac:dyDescent="0.25">
      <c r="B125" s="187" t="s">
        <v>917</v>
      </c>
      <c r="C125" s="189" t="s">
        <v>146</v>
      </c>
      <c r="D125" s="191" t="s">
        <v>836</v>
      </c>
      <c r="E125" s="191" t="s">
        <v>58</v>
      </c>
      <c r="F125" s="193" t="s">
        <v>837</v>
      </c>
      <c r="G125" s="193" t="s">
        <v>838</v>
      </c>
      <c r="H125" s="191">
        <v>4</v>
      </c>
      <c r="I125" s="191">
        <v>3</v>
      </c>
      <c r="J125" s="199" t="str">
        <f>IF(H125+I125=0,"",IF(OR(AND(H125=1,I125=1),AND(H125=1,I125=2),AND(H125=2,I125=1),AND(H125=2,I125=2),AND(H125=3,I125=1),AND(H125=1,I125=10)),"Bajo",IF(OR(AND(H125=4,I125=1),AND(H125=3,I125=2),AND(H125=2,I125=3),AND(H125=2,I125=5),AND(H125=1,I125=3),AND(H125=1,I125=5),AND(H125=1,I125=20),AND(H125=2,I125=10)),"Moderado",IF(OR(AND(H125=5,I125=1),AND(H125=4,I125=2),AND(H125=4,I125=3),AND(H125=4,I125=5),AND(H125=3,I125=3),AND(H125=3,I125=5),AND(H125=2,I125=4),AND(H125=1,I125=4),AND(H125=1,I125=5),AND(H125=5,I125=2),AND(H125=2,I125=20),AND(H125=3,I125=10),AND(H125=4,I125=10),AND(H125=5,I125=10)),"Alto",IF(OR(AND(H125=5,I125=3),AND(H125=5,I125=4),AND(H125=5,I125=5),AND(H125=4,I125=4),AND(H125=4,I125=5),AND(H125=3,I125=4),AND(H125=3,I125=5),AND(H125=2,I125=5),AND(H125=3,I125=20),AND(H125=4,I125=20),AND(H125=5,I125=20)),"Extremo","")))))</f>
        <v>Alto</v>
      </c>
      <c r="K125" s="187" t="s">
        <v>93</v>
      </c>
      <c r="L125" s="193" t="s">
        <v>839</v>
      </c>
      <c r="M125" s="191">
        <v>2</v>
      </c>
      <c r="N125" s="191">
        <v>3</v>
      </c>
      <c r="O125" s="199" t="str">
        <f>IF(M125+N125=0,"",IF(OR(AND(M125=1,N125=1),AND(M125=1,N125=2),AND(M125=2,N125=1),AND(M125=2,N125=2),AND(M125=3,N125=1),AND(M125=1,N125=10)),"Bajo",IF(OR(AND(M125=4,N125=1),AND(M125=3,N125=2),AND(M125=2,N125=3),AND(M125=2,N125=5),AND(M125=1,N125=3),AND(M125=1,N125=5),AND(M125=1,N125=20),AND(M125=2,N125=10)),"Moderado",IF(OR(AND(M125=5,N125=1),AND(M125=4,N125=2),AND(M125=4,N125=3),AND(M125=4,N125=5),AND(M125=3,N125=3),AND(M125=3,N125=5),AND(M125=2,N125=4),AND(M125=1,N125=4),AND(M125=1,N125=5),AND(M125=5,N125=2),AND(M125=2,N125=20),AND(M125=3,N125=10),AND(M125=4,N125=10),AND(M125=5,N125=10)),"Alto",IF(OR(AND(M125=5,N125=3),AND(M125=5,N125=4),AND(M125=5,N125=5),AND(M125=4,N125=4),AND(M125=4,N125=5),AND(M125=3,N125=4),AND(M125=3,N125=5),AND(M125=2,N125=5),AND(M125=3,N125=20),AND(M125=4,N125=20),AND(M125=5,N125=20)),"Extremo","")))))</f>
        <v>Moderado</v>
      </c>
      <c r="P125" s="187" t="s">
        <v>53</v>
      </c>
      <c r="Q125" s="73" t="s">
        <v>840</v>
      </c>
      <c r="R125" s="147" t="s">
        <v>19</v>
      </c>
      <c r="S125" s="147" t="s">
        <v>544</v>
      </c>
      <c r="T125" s="147">
        <v>1</v>
      </c>
      <c r="U125" s="63"/>
      <c r="V125" s="63">
        <v>1</v>
      </c>
      <c r="W125" s="63"/>
      <c r="X125" s="63"/>
      <c r="Y125" s="70"/>
      <c r="Z125" s="70"/>
      <c r="AA125" s="70"/>
      <c r="AB125" s="197" t="s">
        <v>83</v>
      </c>
      <c r="AC125" s="195" t="s">
        <v>283</v>
      </c>
      <c r="AD125" s="197" t="s">
        <v>965</v>
      </c>
    </row>
    <row r="126" spans="2:30" ht="98.25" customHeight="1" x14ac:dyDescent="0.25">
      <c r="B126" s="188"/>
      <c r="C126" s="190"/>
      <c r="D126" s="192"/>
      <c r="E126" s="192"/>
      <c r="F126" s="194"/>
      <c r="G126" s="194"/>
      <c r="H126" s="192"/>
      <c r="I126" s="192"/>
      <c r="J126" s="200"/>
      <c r="K126" s="188"/>
      <c r="L126" s="194"/>
      <c r="M126" s="192"/>
      <c r="N126" s="192"/>
      <c r="O126" s="200"/>
      <c r="P126" s="188"/>
      <c r="Q126" s="73" t="s">
        <v>841</v>
      </c>
      <c r="R126" s="147" t="s">
        <v>842</v>
      </c>
      <c r="S126" s="147" t="s">
        <v>843</v>
      </c>
      <c r="T126" s="147">
        <v>1</v>
      </c>
      <c r="U126" s="63"/>
      <c r="V126" s="63">
        <v>1</v>
      </c>
      <c r="W126" s="63"/>
      <c r="X126" s="63"/>
      <c r="Y126" s="70"/>
      <c r="Z126" s="70"/>
      <c r="AA126" s="70"/>
      <c r="AB126" s="198"/>
      <c r="AC126" s="196"/>
      <c r="AD126" s="198"/>
    </row>
    <row r="127" spans="2:30" ht="90.75" customHeight="1" x14ac:dyDescent="0.25">
      <c r="B127" s="187" t="s">
        <v>147</v>
      </c>
      <c r="C127" s="189" t="s">
        <v>146</v>
      </c>
      <c r="D127" s="191" t="s">
        <v>844</v>
      </c>
      <c r="E127" s="191" t="s">
        <v>58</v>
      </c>
      <c r="F127" s="193" t="s">
        <v>845</v>
      </c>
      <c r="G127" s="193" t="s">
        <v>846</v>
      </c>
      <c r="H127" s="191">
        <v>2</v>
      </c>
      <c r="I127" s="191">
        <v>5</v>
      </c>
      <c r="J127" s="199" t="str">
        <f>IF(H127+I127=0,"",IF(OR(AND(H127=1,I127=1),AND(H127=1,I127=2),AND(H127=2,I127=1),AND(H127=2,I127=2),AND(H127=3,I127=1),AND(H127=1,I127=10)),"Bajo",IF(OR(AND(H127=4,I127=1),AND(H127=3,I127=2),AND(H127=2,I127=3),AND(H127=1,I127=3),AND(H127=1,I127=20),AND(H127=2,I127=10)),"Moderado",IF(OR(AND(H127=5,I127=1),AND(H127=4,I127=2),AND(H127=4,I127=3),AND(H127=4,I127=5),AND(H127=3,I127=3),AND(H127=3,I127=5),AND(H127=2,I127=4),AND(H127=1,I127=4),AND(H127=1,I127=5),AND(H127=5,I127=2),AND(H127=2,I127=20),AND(H127=3,I127=10),AND(H127=4,I127=10),AND(H127=5,I127=10)),"Alto",IF(OR(AND(H127=5,I127=3),AND(H127=5,I127=4),AND(H127=5,I127=5),AND(H127=4,I127=4),AND(H127=4,I127=5),AND(H127=3,I127=4),AND(H127=3,I127=5),AND(H127=2,I127=5),AND(H127=3,I127=20),AND(H127=4,I127=20),AND(H127=5,I127=20)),"Extremo","")))))</f>
        <v>Extremo</v>
      </c>
      <c r="K127" s="187" t="s">
        <v>93</v>
      </c>
      <c r="L127" s="193" t="s">
        <v>847</v>
      </c>
      <c r="M127" s="191">
        <v>1</v>
      </c>
      <c r="N127" s="191">
        <v>5</v>
      </c>
      <c r="O127" s="199" t="str">
        <f>IF(M127+N127=0,"",IF(OR(AND(M127=1,N127=1),AND(M127=1,N127=2),AND(M127=2,N127=1),AND(M127=2,N127=2),AND(M127=3,N127=1),AND(M127=1,N127=10)),"Bajo",IF(OR(AND(M127=4,N127=1),AND(M127=3,N127=2),AND(M127=2,N127=3),AND(M127=2,N127=5),AND(M127=1,N127=3),AND(M127=1,N127=20),AND(M127=2,N127=10)),"Moderado",IF(OR(AND(M127=5,N127=1),AND(M127=4,N127=2),AND(M127=4,N127=3),AND(M127=4,N127=5),AND(M127=3,N127=3),AND(M127=3,N127=5),AND(M127=2,N127=4),AND(M127=1,N127=4),AND(M127=1,N127=5),AND(M127=5,N127=2),AND(M127=2,N127=20),AND(M127=3,N127=10),AND(M127=4,N127=10),AND(M127=5,N127=10)),"Alto",IF(OR(AND(M127=5,N127=3),AND(M127=5,N127=4),AND(M127=5,N127=5),AND(M127=4,N127=4),AND(M127=4,N127=5),AND(M127=3,N127=4),AND(M127=3,N127=5),AND(M127=2,N127=5),AND(M127=3,N127=20),AND(M127=4,N127=20),AND(M127=5,N127=20)),"Extremo","")))))</f>
        <v>Alto</v>
      </c>
      <c r="P127" s="187" t="s">
        <v>53</v>
      </c>
      <c r="Q127" s="73" t="s">
        <v>848</v>
      </c>
      <c r="R127" s="147" t="s">
        <v>19</v>
      </c>
      <c r="S127" s="147" t="s">
        <v>849</v>
      </c>
      <c r="T127" s="147">
        <v>1</v>
      </c>
      <c r="U127" s="63"/>
      <c r="V127" s="63"/>
      <c r="W127" s="63"/>
      <c r="X127" s="63">
        <v>1</v>
      </c>
      <c r="Y127" s="70"/>
      <c r="Z127" s="70"/>
      <c r="AA127" s="70"/>
      <c r="AB127" s="197" t="s">
        <v>83</v>
      </c>
      <c r="AC127" s="195" t="s">
        <v>283</v>
      </c>
      <c r="AD127" s="197" t="s">
        <v>965</v>
      </c>
    </row>
    <row r="128" spans="2:30" ht="96.75" customHeight="1" x14ac:dyDescent="0.25">
      <c r="B128" s="188"/>
      <c r="C128" s="190"/>
      <c r="D128" s="192"/>
      <c r="E128" s="192"/>
      <c r="F128" s="194"/>
      <c r="G128" s="194"/>
      <c r="H128" s="192"/>
      <c r="I128" s="192"/>
      <c r="J128" s="200"/>
      <c r="K128" s="188"/>
      <c r="L128" s="194"/>
      <c r="M128" s="192"/>
      <c r="N128" s="192"/>
      <c r="O128" s="200"/>
      <c r="P128" s="188"/>
      <c r="Q128" s="73" t="s">
        <v>850</v>
      </c>
      <c r="R128" s="147" t="s">
        <v>19</v>
      </c>
      <c r="S128" s="147" t="s">
        <v>851</v>
      </c>
      <c r="T128" s="147">
        <v>1</v>
      </c>
      <c r="U128" s="63"/>
      <c r="V128" s="63"/>
      <c r="W128" s="63"/>
      <c r="X128" s="63">
        <v>1</v>
      </c>
      <c r="Y128" s="70"/>
      <c r="Z128" s="70"/>
      <c r="AA128" s="70"/>
      <c r="AB128" s="198"/>
      <c r="AC128" s="196"/>
      <c r="AD128" s="198"/>
    </row>
    <row r="129" spans="2:30" ht="180.75" customHeight="1" x14ac:dyDescent="0.25">
      <c r="B129" s="137" t="s">
        <v>148</v>
      </c>
      <c r="C129" s="143" t="s">
        <v>146</v>
      </c>
      <c r="D129" s="147" t="s">
        <v>212</v>
      </c>
      <c r="E129" s="147" t="s">
        <v>58</v>
      </c>
      <c r="F129" s="73" t="s">
        <v>852</v>
      </c>
      <c r="G129" s="73" t="s">
        <v>853</v>
      </c>
      <c r="H129" s="147">
        <v>3</v>
      </c>
      <c r="I129" s="147">
        <v>2</v>
      </c>
      <c r="J129" s="139" t="str">
        <f t="shared" ref="J129" si="16">IF(H129+I129=0,"",IF(OR(AND(H129=1,I129=1),AND(H129=1,I129=2),AND(H129=2,I129=1),AND(H129=2,I129=2),AND(H129=3,I129=1),AND(H129=1,I129=10)),"Bajo",IF(OR(AND(H129=4,I129=1),AND(H129=3,I129=2),AND(H129=2,I129=3),AND(H129=2,I129=5),AND(H129=1,I129=3),AND(H129=1,I129=5),AND(H129=1,I129=20),AND(H129=2,I129=10)),"Moderado",IF(OR(AND(H129=5,I129=1),AND(H129=4,I129=2),AND(H129=4,I129=3),AND(H129=4,I129=5),AND(H129=3,I129=3),AND(H129=3,I129=5),AND(H129=2,I129=4),AND(H129=1,I129=4),AND(H129=1,I129=5),AND(H129=5,I129=2),AND(H129=2,I129=20),AND(H129=3,I129=10),AND(H129=4,I129=10),AND(H129=5,I129=10)),"Alto",IF(OR(AND(H129=5,I129=3),AND(H129=5,I129=4),AND(H129=5,I129=5),AND(H129=4,I129=4),AND(H129=4,I129=5),AND(H129=3,I129=4),AND(H129=3,I129=5),AND(H129=2,I129=5),AND(H129=3,I129=20),AND(H129=4,I129=20),AND(H129=5,I129=20)),"Extremo","")))))</f>
        <v>Moderado</v>
      </c>
      <c r="K129" s="137" t="s">
        <v>93</v>
      </c>
      <c r="L129" s="73" t="s">
        <v>854</v>
      </c>
      <c r="M129" s="147">
        <v>2</v>
      </c>
      <c r="N129" s="147">
        <v>2</v>
      </c>
      <c r="O129" s="139" t="str">
        <f>IF(M129+N129=0,"",IF(OR(AND(M129=1,N129=1),AND(M129=1,N129=2),AND(M129=2,N129=1),AND(M129=2,N129=2),AND(M129=3,N129=1),AND(M129=1,N129=10)),"Bajo",IF(OR(AND(M129=4,N129=1),AND(M129=3,N129=2),AND(M129=2,N129=3),AND(M129=2,N129=5),AND(M129=1,N129=3),AND(M129=1,L133N132=J1324),AND(M129=1,N129=20),AND(M129=2,N129=10)),"Moderado",IF(OR(AND(M129=5,N129=1),AND(M129=4,N129=2),AND(M129=4,N129=3),AND(M129=4,N129=5),AND(M129=3,N129=3),AND(M129=3,N129=5),AND(M129=2,N129=4),AND(M129=1,N129=4),AND(M129=1,N129=5),AND(M129=5,N129=2),AND(M129=2,N129=20),AND(M129=3,N129=10),AND(M129=4,N129=10),AND(M129=5,N129=10)),"Alto",IF(OR(AND(M129=5,N129=3),AND(M129=5,N129=4),AND(M129=5,N129=5),AND(M129=4,N129=4),AND(M129=4,N129=5),AND(M129=3,N129=4),AND(M129=3,N129=5),AND(M129=2,N129=5),AND(M129=3,N129=20),AND(M129=4,N129=20),AND(M129=5,N129=20)),"Extremo","")))))</f>
        <v>Bajo</v>
      </c>
      <c r="P129" s="137" t="s">
        <v>52</v>
      </c>
      <c r="Q129" s="73" t="s">
        <v>855</v>
      </c>
      <c r="R129" s="147" t="s">
        <v>19</v>
      </c>
      <c r="S129" s="147" t="s">
        <v>856</v>
      </c>
      <c r="T129" s="64">
        <v>1</v>
      </c>
      <c r="U129" s="65"/>
      <c r="V129" s="65"/>
      <c r="W129" s="66"/>
      <c r="X129" s="67">
        <v>1</v>
      </c>
      <c r="Y129" s="70"/>
      <c r="Z129" s="70"/>
      <c r="AA129" s="70"/>
      <c r="AB129" s="138" t="s">
        <v>83</v>
      </c>
      <c r="AC129" s="177" t="s">
        <v>283</v>
      </c>
      <c r="AD129" s="141" t="s">
        <v>965</v>
      </c>
    </row>
    <row r="130" spans="2:30" ht="83.25" customHeight="1" x14ac:dyDescent="0.25">
      <c r="B130" s="201" t="s">
        <v>149</v>
      </c>
      <c r="C130" s="206" t="s">
        <v>146</v>
      </c>
      <c r="D130" s="202" t="s">
        <v>857</v>
      </c>
      <c r="E130" s="202" t="s">
        <v>58</v>
      </c>
      <c r="F130" s="209" t="s">
        <v>858</v>
      </c>
      <c r="G130" s="209" t="s">
        <v>859</v>
      </c>
      <c r="H130" s="202">
        <v>4</v>
      </c>
      <c r="I130" s="202">
        <v>4</v>
      </c>
      <c r="J130" s="203" t="str">
        <f>IF(H130+I130=0,"",IF(OR(AND(H130=1,I130=1),AND(H130=1,I130=2),AND(H130=2,I130=1),AND(H130=2,I130=2),AND(H130=3,I130=1),AND(H130=1,I130=10)),"Bajo",IF(OR(AND(H130=4,I130=1),AND(H130=3,I130=2),AND(H130=2,I130=3),AND(H130=2,I130=5),AND(H130=1,I130=3),AND(H130=1,I130=5),AND(H130=1,I130=20),AND(H130=2,I130=10)),"Moderado",IF(OR(AND(H130=5,I130=1),AND(H130=4,I130=2),AND(H130=4,I130=3),AND(H130=3,I130=3),AND(H130=3,I130=5),AND(H130=2,I130=4),AND(H130=1,I130=4),AND(H130=1,I130=5),AND(H130=5,I130=2),AND(H130=2,I130=20),AND(H130=3,I130=10),AND(H130=4,I130=10),AND(H130=5,I130=10)),"Alto",IF(OR(AND(H130=5,I130=3),AND(H130=5,I130=4),AND(H130=5,I130=5),AND(H130=4,I130=4),AND(H130=4,I130=5),AND(H130=3,I130=4),AND(H130=3,I130=5),AND(H130=2,I130=5),AND(H130=3,I130=20),AND(H130=4,I130=20),AND(H130=5,I130=20)),"Extremo","")))))</f>
        <v>Extremo</v>
      </c>
      <c r="K130" s="201" t="s">
        <v>93</v>
      </c>
      <c r="L130" s="209" t="s">
        <v>966</v>
      </c>
      <c r="M130" s="202">
        <v>3</v>
      </c>
      <c r="N130" s="202">
        <v>4</v>
      </c>
      <c r="O130" s="203" t="s">
        <v>99</v>
      </c>
      <c r="P130" s="201" t="s">
        <v>51</v>
      </c>
      <c r="Q130" s="73" t="s">
        <v>860</v>
      </c>
      <c r="R130" s="147" t="s">
        <v>19</v>
      </c>
      <c r="S130" s="147" t="s">
        <v>861</v>
      </c>
      <c r="T130" s="64">
        <v>1</v>
      </c>
      <c r="U130" s="65"/>
      <c r="V130" s="65"/>
      <c r="W130" s="67">
        <v>1</v>
      </c>
      <c r="X130" s="66"/>
      <c r="Y130" s="70"/>
      <c r="Z130" s="70"/>
      <c r="AA130" s="70"/>
      <c r="AB130" s="247" t="s">
        <v>83</v>
      </c>
      <c r="AC130" s="210" t="s">
        <v>283</v>
      </c>
      <c r="AD130" s="211" t="s">
        <v>965</v>
      </c>
    </row>
    <row r="131" spans="2:30" ht="109.5" customHeight="1" x14ac:dyDescent="0.25">
      <c r="B131" s="201"/>
      <c r="C131" s="206"/>
      <c r="D131" s="202"/>
      <c r="E131" s="202"/>
      <c r="F131" s="209"/>
      <c r="G131" s="209"/>
      <c r="H131" s="202"/>
      <c r="I131" s="202"/>
      <c r="J131" s="203"/>
      <c r="K131" s="201"/>
      <c r="L131" s="209"/>
      <c r="M131" s="202"/>
      <c r="N131" s="202"/>
      <c r="O131" s="203"/>
      <c r="P131" s="201"/>
      <c r="Q131" s="73" t="s">
        <v>967</v>
      </c>
      <c r="R131" s="147" t="s">
        <v>19</v>
      </c>
      <c r="S131" s="147" t="s">
        <v>544</v>
      </c>
      <c r="T131" s="147">
        <v>1</v>
      </c>
      <c r="U131" s="63"/>
      <c r="V131" s="63"/>
      <c r="W131" s="63"/>
      <c r="X131" s="63">
        <v>1</v>
      </c>
      <c r="Y131" s="70"/>
      <c r="Z131" s="70"/>
      <c r="AA131" s="70"/>
      <c r="AB131" s="247"/>
      <c r="AC131" s="210"/>
      <c r="AD131" s="211"/>
    </row>
    <row r="132" spans="2:30" ht="75" customHeight="1" x14ac:dyDescent="0.25">
      <c r="B132" s="201"/>
      <c r="C132" s="206"/>
      <c r="D132" s="202"/>
      <c r="E132" s="202"/>
      <c r="F132" s="209"/>
      <c r="G132" s="209"/>
      <c r="H132" s="202"/>
      <c r="I132" s="202"/>
      <c r="J132" s="203"/>
      <c r="K132" s="201"/>
      <c r="L132" s="209"/>
      <c r="M132" s="202"/>
      <c r="N132" s="202"/>
      <c r="O132" s="203"/>
      <c r="P132" s="201"/>
      <c r="Q132" s="73" t="s">
        <v>862</v>
      </c>
      <c r="R132" s="147" t="s">
        <v>863</v>
      </c>
      <c r="S132" s="147" t="s">
        <v>864</v>
      </c>
      <c r="T132" s="147">
        <v>1</v>
      </c>
      <c r="U132" s="63"/>
      <c r="V132" s="63"/>
      <c r="W132" s="63"/>
      <c r="X132" s="63">
        <v>1</v>
      </c>
      <c r="Y132" s="70"/>
      <c r="Z132" s="70"/>
      <c r="AA132" s="70"/>
      <c r="AB132" s="247"/>
      <c r="AC132" s="210"/>
      <c r="AD132" s="211"/>
    </row>
    <row r="133" spans="2:30" ht="180.75" customHeight="1" x14ac:dyDescent="0.25">
      <c r="B133" s="137" t="s">
        <v>150</v>
      </c>
      <c r="C133" s="143" t="s">
        <v>146</v>
      </c>
      <c r="D133" s="147" t="s">
        <v>865</v>
      </c>
      <c r="E133" s="147" t="s">
        <v>60</v>
      </c>
      <c r="F133" s="185" t="s">
        <v>968</v>
      </c>
      <c r="G133" s="73" t="s">
        <v>866</v>
      </c>
      <c r="H133" s="64">
        <v>1</v>
      </c>
      <c r="I133" s="64">
        <v>5</v>
      </c>
      <c r="J133" s="139" t="str">
        <f>IF(H133+I133=0,"",IF(OR(AND(H133=1,I133=1),AND(H133=1,I133=2),AND(H133=2,I133=1),AND(H133=2,I133=2),AND(H133=3,I133=1),AND(H133=1,I133=10)),"Bajo",IF(OR(AND(H133=4,I133=1),AND(H133=3,I133=2),AND(H133=2,I133=3),AND(H133=2,I133=5),AND(H133=1,I133=3),AND(H133=1,I133=20),AND(H133=2,I133=10)),"Moderado",IF(OR(AND(H133=5,I133=1),AND(H133=4,I133=2),AND(H133=4,I133=3),AND(H133=4,I133=5),AND(H133=3,I133=3),AND(H133=3,I133=5),AND(H133=2,I133=4),AND(H133=1,I133=4),AND(H133=1,I133=5),AND(H133=5,I133=2),AND(H133=2,I133=20),AND(H133=3,I133=10),AND(H133=4,I133=10),AND(H133=5,I133=10)),"Alto",IF(OR(AND(H133=5,I133=3),AND(H133=5,I133=4),AND(H133=5,I133=5),AND(H133=4,I133=4),AND(H133=4,I133=5),AND(H133=3,I133=4),AND(H133=3,I133=5),AND(H133=2,I133=5),AND(H133=3,I133=20),AND(H133=4,I133=20),AND(H133=5,I133=20)),"Extremo","")))))</f>
        <v>Alto</v>
      </c>
      <c r="K133" s="127" t="s">
        <v>93</v>
      </c>
      <c r="L133" s="171" t="s">
        <v>969</v>
      </c>
      <c r="M133" s="69">
        <v>1</v>
      </c>
      <c r="N133" s="69">
        <v>5</v>
      </c>
      <c r="O133" s="139" t="str">
        <f>IF(M133+N133=0,"",IF(OR(AND(M133=1,N133=1),AND(M133=1,N133=2),AND(M133=2,N133=1),AND(M133=2,N133=2),AND(M133=3,N133=1),AND(M133=1,N133=10)),"Bajo",IF(OR(AND(M133=4,N133=1),AND(M133=3,N133=2),AND(M133=2,N133=3),AND(M133=2,N133=5),AND(M133=1,N133=3),AND(M133=1,N133=20),AND(M133=2,N133=10)),"Moderado",IF(OR(AND(M133=5,N133=1),AND(M133=4,N133=2),AND(M133=4,N133=3),AND(M133=4,N133=5),AND(M133=3,N133=3),AND(M133=3,N133=5),AND(M133=2,N133=4),AND(M133=1,N133=4),AND(M133=1,N133=5),AND(M133=5,N133=2),AND(M133=2,N133=20),AND(M133=3,N133=10),AND(M133=4,N133=10),AND(M133=5,N133=10)),"Alto",IF(OR(AND(M133=5,N133=3),AND(M133=5,N133=4),AND(M133=5,N133=5),AND(M133=4,N133=4),AND(M133=4,N133=5),AND(M133=3,N133=4),AND(M133=3,N133=5),AND(M133=2,N133=5),AND(M133=3,N133=20),AND(M133=4,N133=20),AND(M133=5,N133=20)),"Extremo","")))))</f>
        <v>Alto</v>
      </c>
      <c r="P133" s="142" t="s">
        <v>53</v>
      </c>
      <c r="Q133" s="73" t="s">
        <v>867</v>
      </c>
      <c r="R133" s="147" t="s">
        <v>19</v>
      </c>
      <c r="S133" s="147" t="s">
        <v>868</v>
      </c>
      <c r="T133" s="64">
        <v>2</v>
      </c>
      <c r="U133" s="65"/>
      <c r="V133" s="65">
        <v>1</v>
      </c>
      <c r="W133" s="65"/>
      <c r="X133" s="65">
        <v>1</v>
      </c>
      <c r="Y133" s="70"/>
      <c r="Z133" s="70"/>
      <c r="AA133" s="70"/>
      <c r="AB133" s="138" t="s">
        <v>83</v>
      </c>
      <c r="AC133" s="177" t="s">
        <v>283</v>
      </c>
      <c r="AD133" s="141" t="s">
        <v>965</v>
      </c>
    </row>
    <row r="134" spans="2:30" ht="180.75" customHeight="1" x14ac:dyDescent="0.25">
      <c r="B134" s="137" t="s">
        <v>156</v>
      </c>
      <c r="C134" s="143" t="s">
        <v>146</v>
      </c>
      <c r="D134" s="147" t="s">
        <v>869</v>
      </c>
      <c r="E134" s="147" t="s">
        <v>60</v>
      </c>
      <c r="F134" s="185" t="s">
        <v>970</v>
      </c>
      <c r="G134" s="73" t="s">
        <v>870</v>
      </c>
      <c r="H134" s="64">
        <v>4</v>
      </c>
      <c r="I134" s="64">
        <v>3</v>
      </c>
      <c r="J134" s="139" t="str">
        <f t="shared" ref="J134" si="17">IF(H134+I134=0,"",IF(OR(AND(H134=1,I134=1),AND(H134=1,I134=2),AND(H134=2,I134=1),AND(H134=2,I134=2),AND(H134=3,I134=1),AND(H134=1,I134=10)),"Bajo",IF(OR(AND(H134=4,I134=1),AND(H134=3,I134=2),AND(H134=2,I134=3),AND(H134=2,I134=5),AND(H134=1,I134=3),AND(H134=1,I134=5),AND(H134=1,I134=20),AND(H134=2,I134=10)),"Moderado",IF(OR(AND(H134=5,I134=1),AND(H134=4,I134=2),AND(H134=4,I134=3),AND(H134=4,I134=5),AND(H134=3,I134=3),AND(H134=3,I134=5),AND(H134=2,I134=4),AND(H134=1,I134=4),AND(H134=1,I134=5),AND(H134=5,I134=2),AND(H134=2,I134=20),AND(H134=3,I134=10),AND(H134=4,I134=10),AND(H134=5,I134=10)),"Alto",IF(OR(AND(H134=5,I134=3),AND(H134=5,I134=4),AND(H134=5,I134=5),AND(H134=4,I134=4),AND(H134=4,I134=5),AND(H134=3,I134=4),AND(H134=3,I134=5),AND(H134=2,I134=5),AND(H134=3,I134=20),AND(H134=4,I134=20),AND(H134=5,I134=20)),"Extremo","")))))</f>
        <v>Alto</v>
      </c>
      <c r="K134" s="127" t="s">
        <v>93</v>
      </c>
      <c r="L134" s="171" t="s">
        <v>871</v>
      </c>
      <c r="M134" s="69">
        <v>3</v>
      </c>
      <c r="N134" s="69">
        <v>3</v>
      </c>
      <c r="O134" s="139" t="str">
        <f t="shared" ref="O134" si="18">IF(M134+N134=0,"",IF(OR(AND(M134=1,N134=1),AND(M134=1,N134=2),AND(M134=2,N134=1),AND(M134=2,N134=2),AND(M134=3,N134=1),AND(M134=1,N134=10)),"Bajo",IF(OR(AND(M134=4,N134=1),AND(M134=3,N134=2),AND(M134=2,N134=3),AND(M134=2,N134=5),AND(M134=1,N134=3),AND(M134=1,N134=5),AND(M134=1,N134=20),AND(M134=2,N134=10)),"Moderado",IF(OR(AND(M134=5,N134=1),AND(M134=4,N134=2),AND(M134=4,N134=3),AND(M134=4,N134=5),AND(M134=3,N134=3),AND(M134=3,N134=5),AND(M134=2,N134=4),AND(M134=1,N134=4),AND(M134=1,N134=5),AND(M134=5,N134=2),AND(M134=2,N134=20),AND(M134=3,N134=10),AND(M134=4,N134=10),AND(M134=5,N134=10)),"Alto",IF(OR(AND(M134=5,N134=3),AND(M134=5,N134=4),AND(M134=5,N134=5),AND(M134=4,N134=4),AND(M134=4,N134=5),AND(M134=3,N134=4),AND(M134=3,N134=5),AND(M134=2,N134=5),AND(M134=3,N134=20),AND(M134=4,N134=20),AND(M134=5,N134=20)),"Extremo","")))))</f>
        <v>Alto</v>
      </c>
      <c r="P134" s="142" t="s">
        <v>53</v>
      </c>
      <c r="Q134" s="73" t="s">
        <v>872</v>
      </c>
      <c r="R134" s="147" t="s">
        <v>19</v>
      </c>
      <c r="S134" s="147" t="s">
        <v>873</v>
      </c>
      <c r="T134" s="64">
        <v>1</v>
      </c>
      <c r="U134" s="65"/>
      <c r="V134" s="65"/>
      <c r="W134" s="65"/>
      <c r="X134" s="65">
        <v>1</v>
      </c>
      <c r="Y134" s="70"/>
      <c r="Z134" s="70"/>
      <c r="AA134" s="70"/>
      <c r="AB134" s="138" t="s">
        <v>83</v>
      </c>
      <c r="AC134" s="177" t="s">
        <v>283</v>
      </c>
      <c r="AD134" s="141" t="s">
        <v>965</v>
      </c>
    </row>
    <row r="135" spans="2:30" ht="180.75" customHeight="1" x14ac:dyDescent="0.25">
      <c r="B135" s="137" t="s">
        <v>738</v>
      </c>
      <c r="C135" s="143" t="s">
        <v>146</v>
      </c>
      <c r="D135" s="147" t="s">
        <v>874</v>
      </c>
      <c r="E135" s="147" t="s">
        <v>60</v>
      </c>
      <c r="F135" s="185" t="s">
        <v>971</v>
      </c>
      <c r="G135" s="73" t="s">
        <v>875</v>
      </c>
      <c r="H135" s="64">
        <v>1</v>
      </c>
      <c r="I135" s="64">
        <v>5</v>
      </c>
      <c r="J135" s="139" t="str">
        <f>IF(H135+I135=0,"",IF(OR(AND(H135=1,I135=1),AND(H135=1,I135=2),AND(H135=2,I135=1),AND(H135=2,I135=2),AND(H135=3,I135=1),AND(H135=1,I135=10)),"Bajo",IF(OR(AND(H135=4,I135=1),AND(H135=3,I135=2),AND(H135=2,I135=3),AND(H135=2,I135=5),AND(H135=1,I135=3),AND(H135=1,I135=20),AND(H135=2,I135=10)),"Moderado",IF(OR(AND(H135=5,I135=1),AND(H135=4,I135=2),AND(H135=4,I135=3),AND(H135=4,I135=5),AND(H135=3,I135=3),AND(H135=3,I135=5),AND(H135=2,I135=4),AND(H135=1,I135=4),AND(H135=1,I135=5),AND(H135=5,I135=2),AND(H135=2,I135=20),AND(H135=3,I135=10),AND(H135=4,I135=10),AND(H135=5,I135=10)),"Alto",IF(OR(AND(H135=5,I135=3),AND(H135=5,I135=4),AND(H135=5,I135=5),AND(H135=4,I135=4),AND(H135=4,I135=5),AND(H135=3,I135=4),AND(H135=3,I135=5),AND(H135=2,I135=5),AND(H135=3,I135=20),AND(H135=4,I135=20),AND(H135=5,I135=20)),"Extremo","")))))</f>
        <v>Alto</v>
      </c>
      <c r="K135" s="127" t="s">
        <v>93</v>
      </c>
      <c r="L135" s="171" t="s">
        <v>876</v>
      </c>
      <c r="M135" s="69">
        <v>1</v>
      </c>
      <c r="N135" s="69">
        <v>5</v>
      </c>
      <c r="O135" s="139" t="str">
        <f>IF(M135+N135=0,"",IF(OR(AND(M135=1,N135=1),AND(M135=1,N135=2),AND(M135=2,N135=1),AND(M135=2,N135=2),AND(M135=3,N135=1),AND(M135=1,N135=10)),"Bajo",IF(OR(AND(M135=4,N135=1),AND(M135=3,N135=2),AND(M135=2,N135=3),AND(M135=2,N135=5),AND(M135=1,N135=3),AND(M135=1,N135=20),AND(M135=2,N135=10)),"Moderado",IF(OR(AND(M135=5,N135=1),AND(M135=4,N135=2),AND(M135=4,N135=3),AND(M135=4,N135=5),AND(M135=3,N135=3),AND(M135=3,N135=5),AND(M135=2,N135=4),AND(M135=1,N135=4),AND(M135=1,N135=5),AND(M135=5,N135=2),AND(M135=2,N135=20),AND(M135=3,N135=10),AND(M135=4,N135=10),AND(M135=5,N135=10)),"Alto",IF(OR(AND(M135=5,N135=3),AND(M135=5,N135=4),AND(M135=5,N135=5),AND(M135=4,N135=4),AND(M135=4,N135=5),AND(M135=3,N135=4),AND(M135=3,N135=5),AND(M135=2,N135=5),AND(M135=3,N135=20),AND(M135=4,N135=20),AND(M135=5,N135=20)),"Extremo","")))))</f>
        <v>Alto</v>
      </c>
      <c r="P135" s="142" t="s">
        <v>53</v>
      </c>
      <c r="Q135" s="73" t="s">
        <v>877</v>
      </c>
      <c r="R135" s="147" t="s">
        <v>19</v>
      </c>
      <c r="S135" s="147" t="s">
        <v>972</v>
      </c>
      <c r="T135" s="64">
        <v>1</v>
      </c>
      <c r="U135" s="65"/>
      <c r="V135" s="65"/>
      <c r="W135" s="65"/>
      <c r="X135" s="65">
        <v>1</v>
      </c>
      <c r="Y135" s="70"/>
      <c r="Z135" s="70"/>
      <c r="AA135" s="70"/>
      <c r="AB135" s="138" t="s">
        <v>83</v>
      </c>
      <c r="AC135" s="177" t="s">
        <v>283</v>
      </c>
      <c r="AD135" s="141" t="s">
        <v>965</v>
      </c>
    </row>
    <row r="136" spans="2:30" ht="140.25" customHeight="1" x14ac:dyDescent="0.25">
      <c r="B136" s="137" t="s">
        <v>739</v>
      </c>
      <c r="C136" s="143" t="s">
        <v>146</v>
      </c>
      <c r="D136" s="147" t="s">
        <v>878</v>
      </c>
      <c r="E136" s="147" t="s">
        <v>58</v>
      </c>
      <c r="F136" s="185" t="s">
        <v>973</v>
      </c>
      <c r="G136" s="73" t="s">
        <v>879</v>
      </c>
      <c r="H136" s="64">
        <v>5</v>
      </c>
      <c r="I136" s="64">
        <v>3</v>
      </c>
      <c r="J136" s="139" t="str">
        <f t="shared" ref="J136" si="19">IF(H136+I136=0,"",IF(OR(AND(H136=1,I136=1),AND(H136=1,I136=2),AND(H136=2,I136=1),AND(H136=2,I136=2),AND(H136=3,I136=1),AND(H136=1,I136=10)),"Bajo",IF(OR(AND(H136=4,I136=1),AND(H136=3,I136=2),AND(H136=2,I136=3),AND(H136=2,I136=5),AND(H136=1,I136=3),AND(H136=1,I136=5),AND(H136=1,I136=20),AND(H136=2,I136=10)),"Moderado",IF(OR(AND(H136=5,I136=1),AND(H136=4,I136=2),AND(H136=4,I136=3),AND(H136=4,I136=5),AND(H136=3,I136=3),AND(H136=3,I136=5),AND(H136=2,I136=4),AND(H136=1,I136=4),AND(H136=1,I136=5),AND(H136=5,I136=2),AND(H136=2,I136=20),AND(H136=3,I136=10),AND(H136=4,I136=10),AND(H136=5,I136=10)),"Alto",IF(OR(AND(H136=5,I136=3),AND(H136=5,I136=4),AND(H136=5,I136=5),AND(H136=4,I136=4),AND(H136=4,I136=5),AND(H136=3,I136=4),AND(H136=3,I136=5),AND(H136=2,I136=5),AND(H136=3,I136=20),AND(H136=4,I136=20),AND(H136=5,I136=20)),"Extremo","")))))</f>
        <v>Extremo</v>
      </c>
      <c r="K136" s="127" t="s">
        <v>93</v>
      </c>
      <c r="L136" s="171" t="s">
        <v>880</v>
      </c>
      <c r="M136" s="69">
        <v>4</v>
      </c>
      <c r="N136" s="69">
        <v>3</v>
      </c>
      <c r="O136" s="139" t="str">
        <f t="shared" ref="O136" si="20">IF(M136+N136=0,"",IF(OR(AND(M136=1,N136=1),AND(M136=1,N136=2),AND(M136=2,N136=1),AND(M136=2,N136=2),AND(M136=3,N136=1),AND(M136=1,N136=10)),"Bajo",IF(OR(AND(M136=4,N136=1),AND(M136=3,N136=2),AND(M136=2,N136=3),AND(M136=2,N136=5),AND(M136=1,N136=3),AND(M136=1,N136=5),AND(M136=1,N136=20),AND(M136=2,N136=10)),"Moderado",IF(OR(AND(M136=5,N136=1),AND(M136=4,N136=2),AND(M136=4,N136=3),AND(M136=4,N136=5),AND(M136=3,N136=3),AND(M136=3,N136=5),AND(M136=2,N136=4),AND(M136=1,N136=4),AND(M136=1,N136=5),AND(M136=5,N136=2),AND(M136=2,N136=20),AND(M136=3,N136=10),AND(M136=4,N136=10),AND(M136=5,N136=10)),"Alto",IF(OR(AND(M136=5,N136=3),AND(M136=5,N136=4),AND(M136=5,N136=5),AND(M136=4,N136=4),AND(M136=4,N136=5),AND(M136=3,N136=4),AND(M136=3,N136=5),AND(M136=2,N136=5),AND(M136=3,N136=20),AND(M136=4,N136=20),AND(M136=5,N136=20)),"Extremo","")))))</f>
        <v>Alto</v>
      </c>
      <c r="P136" s="142" t="s">
        <v>53</v>
      </c>
      <c r="Q136" s="73" t="s">
        <v>881</v>
      </c>
      <c r="R136" s="147" t="s">
        <v>19</v>
      </c>
      <c r="S136" s="147" t="s">
        <v>882</v>
      </c>
      <c r="T136" s="64">
        <v>2</v>
      </c>
      <c r="U136" s="65"/>
      <c r="V136" s="65"/>
      <c r="W136" s="65"/>
      <c r="X136" s="65">
        <v>2</v>
      </c>
      <c r="Y136" s="70"/>
      <c r="Z136" s="70"/>
      <c r="AA136" s="70"/>
      <c r="AB136" s="138" t="s">
        <v>83</v>
      </c>
      <c r="AC136" s="177" t="s">
        <v>283</v>
      </c>
      <c r="AD136" s="141" t="s">
        <v>965</v>
      </c>
    </row>
    <row r="137" spans="2:30" s="72" customFormat="1" ht="149.25" customHeight="1" x14ac:dyDescent="0.25">
      <c r="B137" s="137" t="s">
        <v>740</v>
      </c>
      <c r="C137" s="143" t="s">
        <v>157</v>
      </c>
      <c r="D137" s="147" t="s">
        <v>892</v>
      </c>
      <c r="E137" s="147" t="s">
        <v>59</v>
      </c>
      <c r="F137" s="73" t="s">
        <v>893</v>
      </c>
      <c r="G137" s="73" t="s">
        <v>241</v>
      </c>
      <c r="H137" s="147">
        <v>2</v>
      </c>
      <c r="I137" s="147">
        <v>4</v>
      </c>
      <c r="J137" s="139" t="s">
        <v>88</v>
      </c>
      <c r="K137" s="137" t="s">
        <v>93</v>
      </c>
      <c r="L137" s="73" t="s">
        <v>894</v>
      </c>
      <c r="M137" s="147">
        <v>1</v>
      </c>
      <c r="N137" s="147">
        <v>4</v>
      </c>
      <c r="O137" s="139" t="s">
        <v>88</v>
      </c>
      <c r="P137" s="137" t="s">
        <v>52</v>
      </c>
      <c r="Q137" s="73" t="s">
        <v>895</v>
      </c>
      <c r="R137" s="147" t="s">
        <v>19</v>
      </c>
      <c r="S137" s="147" t="s">
        <v>896</v>
      </c>
      <c r="T137" s="147">
        <v>4</v>
      </c>
      <c r="U137" s="151">
        <v>1</v>
      </c>
      <c r="V137" s="151">
        <v>1</v>
      </c>
      <c r="W137" s="151">
        <v>1</v>
      </c>
      <c r="X137" s="151">
        <v>1</v>
      </c>
      <c r="Y137" s="75"/>
      <c r="Z137" s="156">
        <v>0</v>
      </c>
      <c r="AA137" s="75"/>
      <c r="AB137" s="138" t="s">
        <v>83</v>
      </c>
      <c r="AC137" s="177" t="s">
        <v>283</v>
      </c>
      <c r="AD137" s="141" t="s">
        <v>965</v>
      </c>
    </row>
    <row r="138" spans="2:30" s="72" customFormat="1" ht="160.5" customHeight="1" x14ac:dyDescent="0.25">
      <c r="B138" s="137" t="s">
        <v>215</v>
      </c>
      <c r="C138" s="143" t="s">
        <v>157</v>
      </c>
      <c r="D138" s="147" t="s">
        <v>151</v>
      </c>
      <c r="E138" s="147" t="s">
        <v>59</v>
      </c>
      <c r="F138" s="73" t="s">
        <v>242</v>
      </c>
      <c r="G138" s="73" t="s">
        <v>243</v>
      </c>
      <c r="H138" s="147">
        <v>1</v>
      </c>
      <c r="I138" s="147">
        <v>4</v>
      </c>
      <c r="J138" s="139" t="s">
        <v>88</v>
      </c>
      <c r="K138" s="127" t="s">
        <v>93</v>
      </c>
      <c r="L138" s="171" t="s">
        <v>169</v>
      </c>
      <c r="M138" s="68">
        <v>1</v>
      </c>
      <c r="N138" s="147">
        <v>4</v>
      </c>
      <c r="O138" s="139" t="s">
        <v>88</v>
      </c>
      <c r="P138" s="137" t="s">
        <v>53</v>
      </c>
      <c r="Q138" s="73" t="s">
        <v>152</v>
      </c>
      <c r="R138" s="147" t="s">
        <v>19</v>
      </c>
      <c r="S138" s="147" t="s">
        <v>153</v>
      </c>
      <c r="T138" s="147">
        <v>18</v>
      </c>
      <c r="U138" s="151">
        <v>2</v>
      </c>
      <c r="V138" s="151">
        <v>6</v>
      </c>
      <c r="W138" s="151">
        <v>6</v>
      </c>
      <c r="X138" s="151">
        <v>6</v>
      </c>
      <c r="Y138" s="75"/>
      <c r="Z138" s="156">
        <v>0</v>
      </c>
      <c r="AA138" s="75"/>
      <c r="AB138" s="138" t="s">
        <v>83</v>
      </c>
      <c r="AC138" s="177" t="s">
        <v>283</v>
      </c>
      <c r="AD138" s="141" t="s">
        <v>965</v>
      </c>
    </row>
    <row r="139" spans="2:30" s="72" customFormat="1" ht="160.5" customHeight="1" x14ac:dyDescent="0.25">
      <c r="B139" s="137" t="s">
        <v>741</v>
      </c>
      <c r="C139" s="143" t="s">
        <v>157</v>
      </c>
      <c r="D139" s="147" t="s">
        <v>154</v>
      </c>
      <c r="E139" s="147" t="s">
        <v>59</v>
      </c>
      <c r="F139" s="73" t="s">
        <v>897</v>
      </c>
      <c r="G139" s="73" t="s">
        <v>913</v>
      </c>
      <c r="H139" s="147">
        <v>1</v>
      </c>
      <c r="I139" s="147">
        <v>4</v>
      </c>
      <c r="J139" s="139" t="s">
        <v>88</v>
      </c>
      <c r="K139" s="127" t="s">
        <v>974</v>
      </c>
      <c r="L139" s="171" t="s">
        <v>898</v>
      </c>
      <c r="M139" s="68">
        <v>1</v>
      </c>
      <c r="N139" s="147">
        <v>4</v>
      </c>
      <c r="O139" s="131" t="s">
        <v>88</v>
      </c>
      <c r="P139" s="137" t="s">
        <v>53</v>
      </c>
      <c r="Q139" s="73" t="s">
        <v>899</v>
      </c>
      <c r="R139" s="147" t="s">
        <v>19</v>
      </c>
      <c r="S139" s="147" t="s">
        <v>900</v>
      </c>
      <c r="T139" s="147">
        <v>11</v>
      </c>
      <c r="U139" s="151">
        <v>2</v>
      </c>
      <c r="V139" s="151">
        <v>3</v>
      </c>
      <c r="W139" s="151">
        <v>3</v>
      </c>
      <c r="X139" s="151">
        <v>3</v>
      </c>
      <c r="Y139" s="75"/>
      <c r="Z139" s="156">
        <v>0</v>
      </c>
      <c r="AA139" s="75"/>
      <c r="AB139" s="138" t="s">
        <v>83</v>
      </c>
      <c r="AC139" s="177" t="s">
        <v>283</v>
      </c>
      <c r="AD139" s="141" t="s">
        <v>965</v>
      </c>
    </row>
    <row r="140" spans="2:30" s="72" customFormat="1" ht="160.5" customHeight="1" x14ac:dyDescent="0.25">
      <c r="B140" s="137" t="s">
        <v>742</v>
      </c>
      <c r="C140" s="143" t="s">
        <v>157</v>
      </c>
      <c r="D140" s="147" t="s">
        <v>155</v>
      </c>
      <c r="E140" s="147" t="s">
        <v>59</v>
      </c>
      <c r="F140" s="73" t="s">
        <v>207</v>
      </c>
      <c r="G140" s="73" t="s">
        <v>214</v>
      </c>
      <c r="H140" s="147">
        <v>1</v>
      </c>
      <c r="I140" s="147">
        <v>4</v>
      </c>
      <c r="J140" s="139" t="s">
        <v>88</v>
      </c>
      <c r="K140" s="137" t="s">
        <v>93</v>
      </c>
      <c r="L140" s="73" t="s">
        <v>901</v>
      </c>
      <c r="M140" s="147">
        <v>1</v>
      </c>
      <c r="N140" s="147">
        <v>4</v>
      </c>
      <c r="O140" s="139" t="s">
        <v>88</v>
      </c>
      <c r="P140" s="137" t="s">
        <v>53</v>
      </c>
      <c r="Q140" s="73" t="s">
        <v>902</v>
      </c>
      <c r="R140" s="147" t="s">
        <v>19</v>
      </c>
      <c r="S140" s="147" t="s">
        <v>903</v>
      </c>
      <c r="T140" s="147">
        <v>40</v>
      </c>
      <c r="U140" s="151">
        <v>10</v>
      </c>
      <c r="V140" s="151">
        <v>10</v>
      </c>
      <c r="W140" s="151">
        <v>10</v>
      </c>
      <c r="X140" s="151">
        <v>10</v>
      </c>
      <c r="Y140" s="75"/>
      <c r="Z140" s="156">
        <v>0</v>
      </c>
      <c r="AA140" s="75"/>
      <c r="AB140" s="138" t="s">
        <v>83</v>
      </c>
      <c r="AC140" s="177" t="s">
        <v>283</v>
      </c>
      <c r="AD140" s="141" t="s">
        <v>965</v>
      </c>
    </row>
    <row r="141" spans="2:30" s="72" customFormat="1" ht="71.25" customHeight="1" x14ac:dyDescent="0.25">
      <c r="B141" s="273" t="s">
        <v>743</v>
      </c>
      <c r="C141" s="206" t="s">
        <v>157</v>
      </c>
      <c r="D141" s="204" t="s">
        <v>904</v>
      </c>
      <c r="E141" s="204" t="s">
        <v>59</v>
      </c>
      <c r="F141" s="207" t="s">
        <v>905</v>
      </c>
      <c r="G141" s="207" t="s">
        <v>906</v>
      </c>
      <c r="H141" s="204">
        <v>2</v>
      </c>
      <c r="I141" s="204">
        <v>4</v>
      </c>
      <c r="J141" s="203" t="s">
        <v>88</v>
      </c>
      <c r="K141" s="214" t="s">
        <v>93</v>
      </c>
      <c r="L141" s="207" t="s">
        <v>907</v>
      </c>
      <c r="M141" s="204">
        <v>1</v>
      </c>
      <c r="N141" s="204">
        <v>4</v>
      </c>
      <c r="O141" s="203" t="s">
        <v>88</v>
      </c>
      <c r="P141" s="214" t="s">
        <v>53</v>
      </c>
      <c r="Q141" s="149" t="s">
        <v>908</v>
      </c>
      <c r="R141" s="144" t="s">
        <v>19</v>
      </c>
      <c r="S141" s="144" t="s">
        <v>909</v>
      </c>
      <c r="T141" s="144">
        <v>1</v>
      </c>
      <c r="U141" s="63"/>
      <c r="V141" s="63"/>
      <c r="W141" s="63"/>
      <c r="X141" s="63">
        <v>1</v>
      </c>
      <c r="Y141" s="75"/>
      <c r="Z141" s="156">
        <v>0</v>
      </c>
      <c r="AA141" s="75"/>
      <c r="AB141" s="276" t="s">
        <v>83</v>
      </c>
      <c r="AC141" s="210" t="s">
        <v>283</v>
      </c>
      <c r="AD141" s="211" t="s">
        <v>965</v>
      </c>
    </row>
    <row r="142" spans="2:30" s="72" customFormat="1" ht="69" customHeight="1" x14ac:dyDescent="0.25">
      <c r="B142" s="274"/>
      <c r="C142" s="206"/>
      <c r="D142" s="204"/>
      <c r="E142" s="204"/>
      <c r="F142" s="207"/>
      <c r="G142" s="207"/>
      <c r="H142" s="204"/>
      <c r="I142" s="204"/>
      <c r="J142" s="203"/>
      <c r="K142" s="214"/>
      <c r="L142" s="207"/>
      <c r="M142" s="204"/>
      <c r="N142" s="204"/>
      <c r="O142" s="203"/>
      <c r="P142" s="214"/>
      <c r="Q142" s="149" t="s">
        <v>910</v>
      </c>
      <c r="R142" s="147" t="s">
        <v>19</v>
      </c>
      <c r="S142" s="147" t="s">
        <v>911</v>
      </c>
      <c r="T142" s="147">
        <v>12</v>
      </c>
      <c r="U142" s="151">
        <v>2</v>
      </c>
      <c r="V142" s="151">
        <v>3</v>
      </c>
      <c r="W142" s="151">
        <v>3</v>
      </c>
      <c r="X142" s="151">
        <v>3</v>
      </c>
      <c r="Y142" s="75"/>
      <c r="Z142" s="156">
        <v>0</v>
      </c>
      <c r="AA142" s="75"/>
      <c r="AB142" s="276"/>
      <c r="AC142" s="210"/>
      <c r="AD142" s="211"/>
    </row>
    <row r="143" spans="2:30" s="72" customFormat="1" ht="72" customHeight="1" x14ac:dyDescent="0.25">
      <c r="B143" s="275"/>
      <c r="C143" s="206"/>
      <c r="D143" s="204"/>
      <c r="E143" s="204"/>
      <c r="F143" s="207"/>
      <c r="G143" s="207"/>
      <c r="H143" s="204"/>
      <c r="I143" s="204"/>
      <c r="J143" s="203"/>
      <c r="K143" s="214"/>
      <c r="L143" s="207"/>
      <c r="M143" s="204"/>
      <c r="N143" s="204"/>
      <c r="O143" s="203"/>
      <c r="P143" s="214"/>
      <c r="Q143" s="149" t="s">
        <v>912</v>
      </c>
      <c r="R143" s="147" t="s">
        <v>19</v>
      </c>
      <c r="S143" s="147" t="s">
        <v>911</v>
      </c>
      <c r="T143" s="147">
        <v>12</v>
      </c>
      <c r="U143" s="151">
        <v>2</v>
      </c>
      <c r="V143" s="151">
        <v>3</v>
      </c>
      <c r="W143" s="151">
        <v>3</v>
      </c>
      <c r="X143" s="151">
        <v>3</v>
      </c>
      <c r="Y143" s="75"/>
      <c r="Z143" s="156">
        <v>0</v>
      </c>
      <c r="AA143" s="75"/>
      <c r="AB143" s="276"/>
      <c r="AC143" s="210"/>
      <c r="AD143" s="211"/>
    </row>
    <row r="144" spans="2:30" s="77" customFormat="1" ht="160.5" customHeight="1" x14ac:dyDescent="0.25">
      <c r="B144" s="142" t="s">
        <v>744</v>
      </c>
      <c r="C144" s="143" t="s">
        <v>157</v>
      </c>
      <c r="D144" s="147" t="s">
        <v>205</v>
      </c>
      <c r="E144" s="147" t="s">
        <v>59</v>
      </c>
      <c r="F144" s="73" t="s">
        <v>206</v>
      </c>
      <c r="G144" s="73" t="s">
        <v>208</v>
      </c>
      <c r="H144" s="147">
        <v>2</v>
      </c>
      <c r="I144" s="147">
        <v>5</v>
      </c>
      <c r="J144" s="152" t="s">
        <v>99</v>
      </c>
      <c r="K144" s="137" t="s">
        <v>93</v>
      </c>
      <c r="L144" s="73" t="s">
        <v>209</v>
      </c>
      <c r="M144" s="147">
        <v>1</v>
      </c>
      <c r="N144" s="147">
        <v>5</v>
      </c>
      <c r="O144" s="152" t="s">
        <v>99</v>
      </c>
      <c r="P144" s="137" t="s">
        <v>53</v>
      </c>
      <c r="Q144" s="73" t="s">
        <v>210</v>
      </c>
      <c r="R144" s="147" t="s">
        <v>17</v>
      </c>
      <c r="S144" s="147" t="s">
        <v>211</v>
      </c>
      <c r="T144" s="147">
        <v>7</v>
      </c>
      <c r="U144" s="151"/>
      <c r="V144" s="151">
        <v>2</v>
      </c>
      <c r="W144" s="151">
        <v>3</v>
      </c>
      <c r="X144" s="151">
        <v>2</v>
      </c>
      <c r="Y144" s="76"/>
      <c r="Z144" s="156">
        <v>0</v>
      </c>
      <c r="AA144" s="76"/>
      <c r="AB144" s="138" t="s">
        <v>83</v>
      </c>
      <c r="AC144" s="177" t="s">
        <v>283</v>
      </c>
      <c r="AD144" s="141" t="s">
        <v>965</v>
      </c>
    </row>
    <row r="145" spans="2:30" ht="144" customHeight="1" x14ac:dyDescent="0.25">
      <c r="B145" s="142" t="s">
        <v>745</v>
      </c>
      <c r="C145" s="143" t="s">
        <v>166</v>
      </c>
      <c r="D145" s="147" t="s">
        <v>687</v>
      </c>
      <c r="E145" s="147" t="s">
        <v>60</v>
      </c>
      <c r="F145" s="73" t="s">
        <v>158</v>
      </c>
      <c r="G145" s="73" t="s">
        <v>159</v>
      </c>
      <c r="H145" s="147">
        <v>4</v>
      </c>
      <c r="I145" s="147">
        <v>3</v>
      </c>
      <c r="J145" s="139" t="s">
        <v>88</v>
      </c>
      <c r="K145" s="137" t="s">
        <v>93</v>
      </c>
      <c r="L145" s="73" t="s">
        <v>251</v>
      </c>
      <c r="M145" s="147">
        <v>1</v>
      </c>
      <c r="N145" s="147">
        <v>3</v>
      </c>
      <c r="O145" s="139" t="s">
        <v>89</v>
      </c>
      <c r="P145" s="137" t="s">
        <v>53</v>
      </c>
      <c r="Q145" s="73" t="s">
        <v>686</v>
      </c>
      <c r="R145" s="147" t="s">
        <v>160</v>
      </c>
      <c r="S145" s="147" t="s">
        <v>688</v>
      </c>
      <c r="T145" s="147">
        <v>1</v>
      </c>
      <c r="U145" s="151"/>
      <c r="V145" s="151"/>
      <c r="W145" s="151"/>
      <c r="X145" s="151">
        <v>1</v>
      </c>
      <c r="Y145" s="151"/>
      <c r="Z145" s="156">
        <f>Y145/T145</f>
        <v>0</v>
      </c>
      <c r="AA145" s="146"/>
      <c r="AB145" s="138" t="s">
        <v>83</v>
      </c>
      <c r="AC145" s="177" t="s">
        <v>975</v>
      </c>
      <c r="AD145" s="141" t="s">
        <v>286</v>
      </c>
    </row>
    <row r="146" spans="2:30" ht="216" customHeight="1" x14ac:dyDescent="0.25">
      <c r="B146" s="142" t="s">
        <v>746</v>
      </c>
      <c r="C146" s="143" t="s">
        <v>166</v>
      </c>
      <c r="D146" s="147" t="s">
        <v>161</v>
      </c>
      <c r="E146" s="147" t="s">
        <v>60</v>
      </c>
      <c r="F146" s="73" t="s">
        <v>162</v>
      </c>
      <c r="G146" s="73" t="s">
        <v>976</v>
      </c>
      <c r="H146" s="147">
        <v>4</v>
      </c>
      <c r="I146" s="147">
        <v>4</v>
      </c>
      <c r="J146" s="139" t="str">
        <f>IF(H146+I146=0,"",IF(OR(AND(H146=1,I146=1),AND(H146=1,I146=2),AND(H146=2,I146=1),AND(H146=2,I146=2),AND(H146=3,I146=1),AND(H146=1,I146=10)),"Bajo",IF(OR(AND(H146=4,I146=1),AND(H146=3,I146=2),AND(H146=2,I146=3),AND(H146=2,I146=5),AND(H146=1,I146=3),AND(H146=1,I146=5),AND(H146=1,I146=20),AND(H146=2,I146=10)),"Moderado",IF(OR(AND(H146=5,I146=1),AND(H146=4,I146=2),AND(H146=4,I146=3),AND(H146=3,I146=3),AND(H146=3,I146=5),AND(H146=2,I146=4),AND(H146=1,I146=4),AND(H146=1,I146=5),AND(H146=5,I146=2),AND(H146=2,I146=20),AND(H146=3,I146=10),AND(H146=4,I146=10),AND(H146=5,I146=10)),"Alto",IF(OR(AND(H146=5,I146=3),AND(H146=5,I146=4),AND(H146=5,I146=5),AND(H146=4,I146=4),AND(H146=4,I146=5),AND(H146=3,I146=4),AND(H146=3,I146=5),AND(H146=2,I146=5),AND(H146=3,I146=20),AND(H146=4,I146=20),AND(H146=5,I146=20)),"Extremo","")))))</f>
        <v>Extremo</v>
      </c>
      <c r="K146" s="137" t="s">
        <v>93</v>
      </c>
      <c r="L146" s="73" t="s">
        <v>259</v>
      </c>
      <c r="M146" s="147">
        <v>3</v>
      </c>
      <c r="N146" s="147">
        <v>4</v>
      </c>
      <c r="O146" s="139" t="str">
        <f>IF(M146+N146=0,"",IF(OR(AND(M146=1,N146=1),AND(M146=1,N146=2),AND(M146=2,N146=1),AND(M146=2,N146=2),AND(M146=3,N146=1),AND(M146=1,N146=10)),"Bajo",IF(OR(AND(M146=4,N146=1),AND(M146=3,N146=2),AND(M146=2,N146=3),AND(M146=2,N146=5),AND(M146=1,N146=3),AND(M146=1,N146=5),AND(M146=1,N146=20),AND(M146=2,N146=10)),"Moderado",IF(OR(AND(M146=5,N146=1),AND(M146=4,N146=2),AND(M146=4,N146=3),AND(M146=3,N146=3),AND(M146=3,N146=5),AND(M146=2,N146=4),AND(M146=1,N146=4),AND(M146=1,N146=5),AND(M146=5,N146=2),AND(M146=2,N146=20),AND(M146=3,N146=10),AND(M146=4,N146=10),AND(M146=5,N146=10)),"Alto",IF(OR(AND(M146=5,N146=3),AND(M146=5,N146=4),AND(M146=5,N146=5),AND(M146=4,N146=4),AND(M146=4,N146=5),AND(M146=3,N146=4),AND(M146=3,N146=5),AND(M146=2,N146=5),AND(M146=3,N146=20),AND(M146=4,N146=20),AND(M146=5,N146=20)),"Extremo","")))))</f>
        <v>Extremo</v>
      </c>
      <c r="P146" s="137" t="s">
        <v>51</v>
      </c>
      <c r="Q146" s="73" t="s">
        <v>287</v>
      </c>
      <c r="R146" s="147" t="s">
        <v>17</v>
      </c>
      <c r="S146" s="147" t="s">
        <v>260</v>
      </c>
      <c r="T146" s="147">
        <v>80</v>
      </c>
      <c r="U146" s="151"/>
      <c r="V146" s="151">
        <v>30</v>
      </c>
      <c r="W146" s="151">
        <v>30</v>
      </c>
      <c r="X146" s="151">
        <v>20</v>
      </c>
      <c r="Y146" s="151">
        <v>60</v>
      </c>
      <c r="Z146" s="156">
        <v>0.75</v>
      </c>
      <c r="AA146" s="146" t="s">
        <v>685</v>
      </c>
      <c r="AB146" s="138" t="s">
        <v>82</v>
      </c>
      <c r="AC146" s="177" t="s">
        <v>977</v>
      </c>
      <c r="AD146" s="141" t="s">
        <v>978</v>
      </c>
    </row>
    <row r="147" spans="2:30" s="101" customFormat="1" ht="70.5" customHeight="1" x14ac:dyDescent="0.25">
      <c r="B147" s="214" t="s">
        <v>747</v>
      </c>
      <c r="C147" s="206" t="s">
        <v>166</v>
      </c>
      <c r="D147" s="204" t="s">
        <v>689</v>
      </c>
      <c r="E147" s="204" t="s">
        <v>60</v>
      </c>
      <c r="F147" s="207" t="s">
        <v>727</v>
      </c>
      <c r="G147" s="207" t="s">
        <v>728</v>
      </c>
      <c r="H147" s="204">
        <v>3</v>
      </c>
      <c r="I147" s="204">
        <v>5</v>
      </c>
      <c r="J147" s="203" t="str">
        <f t="shared" ref="J147:J152" si="21">IF(H147+I147=0,"",IF(OR(AND(H147=1,I147=1),AND(H147=1,I147=2),AND(H147=2,I147=1),AND(H147=2,I147=2),AND(H147=3,I147=1),AND(H147=1,I147=10)),"Bajo",IF(OR(AND(H147=4,I147=1),AND(H147=3,I147=2),AND(H147=2,I147=3),AND(H147=2,I147=5),AND(H147=1,I147=3),AND(H147=1,I147=5),AND(H147=1,I147=20),AND(H147=2,I147=10)),"Moderado",IF(OR(AND(H147=5,I147=1),AND(H147=4,I147=2),AND(H147=4,I147=3),AND(H147=4,I147=5),AND(H147=3,I147=3),AND(H147=3,I147=5),AND(H147=2,I147=4),AND(H147=1,I147=4),AND(H147=1,I147=5),AND(H147=5,I147=2),AND(H147=2,I147=20),AND(H147=3,I147=10),AND(H147=4,I147=10),AND(H147=5,I147=10)),"Alto",IF(OR(AND(H147=5,I147=3),AND(H147=5,I147=4),AND(H147=5,I147=5),AND(H147=4,I147=4),AND(H147=4,I147=5),AND(H147=3,I147=4),AND(H147=3,I147=5),AND(H147=2,I147=5),AND(H147=3,I147=20),AND(H147=4,I147=20),AND(H147=5,I147=20)),"Extremo","")))))</f>
        <v>Alto</v>
      </c>
      <c r="K147" s="214" t="s">
        <v>93</v>
      </c>
      <c r="L147" s="207" t="s">
        <v>690</v>
      </c>
      <c r="M147" s="204">
        <v>2</v>
      </c>
      <c r="N147" s="204">
        <v>5</v>
      </c>
      <c r="O147" s="203" t="str">
        <f t="shared" ref="O147" si="22">IF(M147+N147=0,"",IF(OR(AND(M147=1,N147=1),AND(M147=1,N147=2),AND(M147=2,N147=1),AND(M147=2,N147=2),AND(M147=3,N147=1),AND(M147=1,N147=10)),"Bajo",IF(OR(AND(M147=4,N147=1),AND(M147=3,N147=2),AND(M147=2,N147=3),AND(M147=2,N147=5),AND(M147=1,N147=3),AND(M147=1,N147=5),AND(M147=1,N147=20),AND(M147=2,N147=10)),"Moderado",IF(OR(AND(M147=5,N147=1),AND(M147=4,N147=2),AND(M147=4,N147=3),AND(M147=4,N147=5),AND(M147=3,N147=3),AND(M147=3,N147=5),AND(M147=2,N147=4),AND(M147=1,N147=4),AND(M147=1,N147=5),AND(M147=5,N147=2),AND(M147=2,N147=20),AND(M147=3,N147=10),AND(M147=4,N147=10),AND(M147=5,N147=10)),"Alto",IF(OR(AND(M147=5,N147=3),AND(M147=5,N147=4),AND(M147=5,N147=5),AND(M147=4,N147=4),AND(M147=4,N147=5),AND(M147=3,N147=4),AND(M147=3,N147=5),AND(M147=2,N147=5),AND(M147=3,N147=20),AND(M147=4,N147=20),AND(M147=5,N147=20)),"Extremo","")))))</f>
        <v>Moderado</v>
      </c>
      <c r="P147" s="214" t="s">
        <v>691</v>
      </c>
      <c r="Q147" s="149" t="s">
        <v>692</v>
      </c>
      <c r="R147" s="144" t="s">
        <v>202</v>
      </c>
      <c r="S147" s="144" t="s">
        <v>693</v>
      </c>
      <c r="T147" s="144">
        <v>1</v>
      </c>
      <c r="U147" s="63">
        <v>1</v>
      </c>
      <c r="V147" s="63"/>
      <c r="W147" s="63"/>
      <c r="X147" s="63"/>
      <c r="Y147" s="99"/>
      <c r="Z147" s="100"/>
      <c r="AA147" s="149" t="s">
        <v>714</v>
      </c>
      <c r="AB147" s="269" t="s">
        <v>83</v>
      </c>
      <c r="AC147" s="268" t="s">
        <v>715</v>
      </c>
      <c r="AD147" s="267" t="s">
        <v>716</v>
      </c>
    </row>
    <row r="148" spans="2:30" s="101" customFormat="1" ht="54.75" customHeight="1" x14ac:dyDescent="0.25">
      <c r="B148" s="214"/>
      <c r="C148" s="206"/>
      <c r="D148" s="204"/>
      <c r="E148" s="204"/>
      <c r="F148" s="207"/>
      <c r="G148" s="207"/>
      <c r="H148" s="204"/>
      <c r="I148" s="204"/>
      <c r="J148" s="203"/>
      <c r="K148" s="214"/>
      <c r="L148" s="207"/>
      <c r="M148" s="204"/>
      <c r="N148" s="204"/>
      <c r="O148" s="203"/>
      <c r="P148" s="214"/>
      <c r="Q148" s="149" t="s">
        <v>694</v>
      </c>
      <c r="R148" s="144" t="s">
        <v>202</v>
      </c>
      <c r="S148" s="144" t="s">
        <v>695</v>
      </c>
      <c r="T148" s="102">
        <v>1</v>
      </c>
      <c r="U148" s="63"/>
      <c r="V148" s="63"/>
      <c r="W148" s="103">
        <v>1</v>
      </c>
      <c r="X148" s="103">
        <v>1</v>
      </c>
      <c r="Y148" s="99"/>
      <c r="Z148" s="100"/>
      <c r="AA148" s="149" t="s">
        <v>717</v>
      </c>
      <c r="AB148" s="269"/>
      <c r="AC148" s="268"/>
      <c r="AD148" s="267"/>
    </row>
    <row r="149" spans="2:30" s="101" customFormat="1" ht="77.25" customHeight="1" x14ac:dyDescent="0.25">
      <c r="B149" s="214"/>
      <c r="C149" s="206"/>
      <c r="D149" s="204"/>
      <c r="E149" s="204"/>
      <c r="F149" s="207"/>
      <c r="G149" s="207"/>
      <c r="H149" s="204"/>
      <c r="I149" s="204"/>
      <c r="J149" s="203"/>
      <c r="K149" s="214"/>
      <c r="L149" s="207"/>
      <c r="M149" s="204"/>
      <c r="N149" s="204"/>
      <c r="O149" s="203"/>
      <c r="P149" s="214"/>
      <c r="Q149" s="149" t="s">
        <v>696</v>
      </c>
      <c r="R149" s="144" t="s">
        <v>202</v>
      </c>
      <c r="S149" s="144" t="s">
        <v>697</v>
      </c>
      <c r="T149" s="102">
        <v>1</v>
      </c>
      <c r="U149" s="63"/>
      <c r="V149" s="63"/>
      <c r="W149" s="103">
        <v>1</v>
      </c>
      <c r="X149" s="103">
        <v>1</v>
      </c>
      <c r="Y149" s="99"/>
      <c r="Z149" s="100"/>
      <c r="AA149" s="149" t="s">
        <v>718</v>
      </c>
      <c r="AB149" s="269"/>
      <c r="AC149" s="268"/>
      <c r="AD149" s="267"/>
    </row>
    <row r="150" spans="2:30" s="101" customFormat="1" ht="83.25" customHeight="1" x14ac:dyDescent="0.25">
      <c r="B150" s="214"/>
      <c r="C150" s="206"/>
      <c r="D150" s="204"/>
      <c r="E150" s="204"/>
      <c r="F150" s="207"/>
      <c r="G150" s="207"/>
      <c r="H150" s="204"/>
      <c r="I150" s="204"/>
      <c r="J150" s="203"/>
      <c r="K150" s="214"/>
      <c r="L150" s="207"/>
      <c r="M150" s="204"/>
      <c r="N150" s="204"/>
      <c r="O150" s="203"/>
      <c r="P150" s="214"/>
      <c r="Q150" s="149" t="s">
        <v>698</v>
      </c>
      <c r="R150" s="144" t="s">
        <v>202</v>
      </c>
      <c r="S150" s="144" t="s">
        <v>699</v>
      </c>
      <c r="T150" s="102">
        <v>1</v>
      </c>
      <c r="U150" s="63"/>
      <c r="V150" s="63"/>
      <c r="W150" s="103">
        <v>1</v>
      </c>
      <c r="X150" s="103">
        <v>1</v>
      </c>
      <c r="Y150" s="99"/>
      <c r="Z150" s="100"/>
      <c r="AA150" s="149" t="s">
        <v>719</v>
      </c>
      <c r="AB150" s="269"/>
      <c r="AC150" s="268"/>
      <c r="AD150" s="267"/>
    </row>
    <row r="151" spans="2:30" s="101" customFormat="1" ht="99.75" customHeight="1" x14ac:dyDescent="0.25">
      <c r="B151" s="214"/>
      <c r="C151" s="206"/>
      <c r="D151" s="204"/>
      <c r="E151" s="204"/>
      <c r="F151" s="207"/>
      <c r="G151" s="207"/>
      <c r="H151" s="204"/>
      <c r="I151" s="204"/>
      <c r="J151" s="203"/>
      <c r="K151" s="214"/>
      <c r="L151" s="207"/>
      <c r="M151" s="204"/>
      <c r="N151" s="204"/>
      <c r="O151" s="203"/>
      <c r="P151" s="214"/>
      <c r="Q151" s="149" t="s">
        <v>700</v>
      </c>
      <c r="R151" s="144" t="s">
        <v>202</v>
      </c>
      <c r="S151" s="144" t="s">
        <v>701</v>
      </c>
      <c r="T151" s="102">
        <v>1</v>
      </c>
      <c r="U151" s="63"/>
      <c r="V151" s="63"/>
      <c r="W151" s="103">
        <v>1</v>
      </c>
      <c r="X151" s="103">
        <v>1</v>
      </c>
      <c r="Y151" s="99"/>
      <c r="Z151" s="100"/>
      <c r="AA151" s="149" t="s">
        <v>720</v>
      </c>
      <c r="AB151" s="269"/>
      <c r="AC151" s="268"/>
      <c r="AD151" s="267"/>
    </row>
    <row r="152" spans="2:30" s="101" customFormat="1" ht="81.75" customHeight="1" x14ac:dyDescent="0.25">
      <c r="B152" s="214" t="s">
        <v>748</v>
      </c>
      <c r="C152" s="206" t="s">
        <v>166</v>
      </c>
      <c r="D152" s="204" t="s">
        <v>702</v>
      </c>
      <c r="E152" s="204" t="s">
        <v>190</v>
      </c>
      <c r="F152" s="207" t="s">
        <v>729</v>
      </c>
      <c r="G152" s="207" t="s">
        <v>730</v>
      </c>
      <c r="H152" s="204">
        <v>2</v>
      </c>
      <c r="I152" s="204">
        <v>4</v>
      </c>
      <c r="J152" s="203" t="str">
        <f t="shared" si="21"/>
        <v>Alto</v>
      </c>
      <c r="K152" s="214" t="s">
        <v>93</v>
      </c>
      <c r="L152" s="207" t="s">
        <v>703</v>
      </c>
      <c r="M152" s="204">
        <v>1</v>
      </c>
      <c r="N152" s="204">
        <v>4</v>
      </c>
      <c r="O152" s="203" t="str">
        <f>IF(M152+N152=0,"",IF(OR(AND(M152=1,N152=1),AND(M152=1,N152=2),AND(M152=2,N152=1),AND(M152=2,N152=2),AND(M152=3,N152=1),AND(M152=1,N152=10)),"Bajo",IF(OR(AND(M152=4,N152=1),AND(M152=3,N152=2),AND(M152=2,N152=3),AND(M152=2,N152=5),AND(M152=1,N152=3),AND(M152=1,N152=5),AND(M152=1,N152=20),AND(M152=2,N152=10)),"Moderado",IF(OR(AND(M152=5,N152=1),AND(M152=4,N152=2),AND(M152=4,N152=3),AND(M152=4,N152=5),AND(M152=3,N152=3),AND(M152=3,N152=5),AND(M152=2,N152=4),AND(M152=1,N152=4),AND(M152=1,N152=5),AND(M152=5,N152=2),AND(M152=2,N152=20),AND(M152=3,N152=10),AND(M152=4,N152=10),AND(M152=5,N152=10)),"Alto",IF(OR(AND(M152=5,N152=3),AND(M152=5,N152=4),AND(M152=5,N152=5),AND(M152=4,N152=4),AND(M152=4,N152=5),AND(M152=3,N152=4),AND(M152=3,N152=5),AND(M152=2,N152=5),AND(M152=3,N152=20),AND(M152=4,N152=20),AND(M152=5,N152=20)),"Extremo","")))))</f>
        <v>Alto</v>
      </c>
      <c r="P152" s="214" t="s">
        <v>58</v>
      </c>
      <c r="Q152" s="149" t="s">
        <v>704</v>
      </c>
      <c r="R152" s="144" t="s">
        <v>202</v>
      </c>
      <c r="S152" s="144" t="s">
        <v>705</v>
      </c>
      <c r="T152" s="144">
        <v>6</v>
      </c>
      <c r="U152" s="63"/>
      <c r="V152" s="63"/>
      <c r="W152" s="63">
        <v>3</v>
      </c>
      <c r="X152" s="63">
        <v>3</v>
      </c>
      <c r="Y152" s="99"/>
      <c r="Z152" s="100"/>
      <c r="AA152" s="149" t="s">
        <v>705</v>
      </c>
      <c r="AB152" s="269" t="s">
        <v>83</v>
      </c>
      <c r="AC152" s="268" t="s">
        <v>721</v>
      </c>
      <c r="AD152" s="267" t="s">
        <v>722</v>
      </c>
    </row>
    <row r="153" spans="2:30" s="101" customFormat="1" ht="79.5" customHeight="1" x14ac:dyDescent="0.25">
      <c r="B153" s="214"/>
      <c r="C153" s="206"/>
      <c r="D153" s="204"/>
      <c r="E153" s="204"/>
      <c r="F153" s="207"/>
      <c r="G153" s="207"/>
      <c r="H153" s="204"/>
      <c r="I153" s="204">
        <v>4</v>
      </c>
      <c r="J153" s="203"/>
      <c r="K153" s="214"/>
      <c r="L153" s="207"/>
      <c r="M153" s="204">
        <v>1</v>
      </c>
      <c r="N153" s="204">
        <v>4</v>
      </c>
      <c r="O153" s="203"/>
      <c r="P153" s="214"/>
      <c r="Q153" s="149" t="s">
        <v>706</v>
      </c>
      <c r="R153" s="144" t="s">
        <v>202</v>
      </c>
      <c r="S153" s="144" t="s">
        <v>707</v>
      </c>
      <c r="T153" s="144">
        <v>1</v>
      </c>
      <c r="U153" s="63"/>
      <c r="V153" s="63">
        <v>1</v>
      </c>
      <c r="W153" s="63"/>
      <c r="X153" s="63"/>
      <c r="Y153" s="99"/>
      <c r="Z153" s="100"/>
      <c r="AA153" s="145" t="s">
        <v>723</v>
      </c>
      <c r="AB153" s="269"/>
      <c r="AC153" s="268"/>
      <c r="AD153" s="267"/>
    </row>
    <row r="154" spans="2:30" s="101" customFormat="1" ht="87" customHeight="1" x14ac:dyDescent="0.25">
      <c r="B154" s="214"/>
      <c r="C154" s="206"/>
      <c r="D154" s="204"/>
      <c r="E154" s="204"/>
      <c r="F154" s="207"/>
      <c r="G154" s="207"/>
      <c r="H154" s="204"/>
      <c r="I154" s="204"/>
      <c r="J154" s="203"/>
      <c r="K154" s="214"/>
      <c r="L154" s="207"/>
      <c r="M154" s="204"/>
      <c r="N154" s="204"/>
      <c r="O154" s="203"/>
      <c r="P154" s="214"/>
      <c r="Q154" s="149" t="s">
        <v>708</v>
      </c>
      <c r="R154" s="144" t="s">
        <v>202</v>
      </c>
      <c r="S154" s="144" t="s">
        <v>709</v>
      </c>
      <c r="T154" s="102">
        <v>1</v>
      </c>
      <c r="U154" s="63"/>
      <c r="V154" s="63"/>
      <c r="W154" s="103">
        <v>1</v>
      </c>
      <c r="X154" s="103">
        <v>1</v>
      </c>
      <c r="Y154" s="99"/>
      <c r="Z154" s="100"/>
      <c r="AA154" s="145" t="s">
        <v>724</v>
      </c>
      <c r="AB154" s="269"/>
      <c r="AC154" s="268"/>
      <c r="AD154" s="267"/>
    </row>
    <row r="155" spans="2:30" s="101" customFormat="1" ht="104.25" customHeight="1" x14ac:dyDescent="0.25">
      <c r="B155" s="214"/>
      <c r="C155" s="206"/>
      <c r="D155" s="204"/>
      <c r="E155" s="204"/>
      <c r="F155" s="207"/>
      <c r="G155" s="207"/>
      <c r="H155" s="204"/>
      <c r="I155" s="204"/>
      <c r="J155" s="203"/>
      <c r="K155" s="214"/>
      <c r="L155" s="207"/>
      <c r="M155" s="204"/>
      <c r="N155" s="204"/>
      <c r="O155" s="203"/>
      <c r="P155" s="214"/>
      <c r="Q155" s="149" t="s">
        <v>710</v>
      </c>
      <c r="R155" s="144" t="s">
        <v>202</v>
      </c>
      <c r="S155" s="144" t="s">
        <v>711</v>
      </c>
      <c r="T155" s="144">
        <v>2</v>
      </c>
      <c r="U155" s="63"/>
      <c r="V155" s="63">
        <v>1</v>
      </c>
      <c r="W155" s="63">
        <v>1</v>
      </c>
      <c r="X155" s="63"/>
      <c r="Y155" s="99"/>
      <c r="Z155" s="100"/>
      <c r="AA155" s="145" t="s">
        <v>725</v>
      </c>
      <c r="AB155" s="269"/>
      <c r="AC155" s="268"/>
      <c r="AD155" s="267"/>
    </row>
    <row r="156" spans="2:30" s="101" customFormat="1" ht="135" customHeight="1" x14ac:dyDescent="0.25">
      <c r="B156" s="214"/>
      <c r="C156" s="206"/>
      <c r="D156" s="204"/>
      <c r="E156" s="204"/>
      <c r="F156" s="207"/>
      <c r="G156" s="207"/>
      <c r="H156" s="204"/>
      <c r="I156" s="204">
        <v>4</v>
      </c>
      <c r="J156" s="203"/>
      <c r="K156" s="214"/>
      <c r="L156" s="207"/>
      <c r="M156" s="204">
        <v>1</v>
      </c>
      <c r="N156" s="204">
        <v>4</v>
      </c>
      <c r="O156" s="203"/>
      <c r="P156" s="214"/>
      <c r="Q156" s="149" t="s">
        <v>712</v>
      </c>
      <c r="R156" s="144" t="s">
        <v>202</v>
      </c>
      <c r="S156" s="144" t="s">
        <v>713</v>
      </c>
      <c r="T156" s="102">
        <v>1</v>
      </c>
      <c r="U156" s="63"/>
      <c r="V156" s="63"/>
      <c r="W156" s="103">
        <v>1</v>
      </c>
      <c r="X156" s="103">
        <v>1</v>
      </c>
      <c r="Y156" s="99"/>
      <c r="Z156" s="100"/>
      <c r="AA156" s="149" t="s">
        <v>726</v>
      </c>
      <c r="AB156" s="269"/>
      <c r="AC156" s="268"/>
      <c r="AD156" s="267"/>
    </row>
    <row r="157" spans="2:30" ht="174.75" customHeight="1" thickBot="1" x14ac:dyDescent="0.3">
      <c r="B157" s="120" t="s">
        <v>749</v>
      </c>
      <c r="C157" s="121" t="s">
        <v>166</v>
      </c>
      <c r="D157" s="122" t="s">
        <v>288</v>
      </c>
      <c r="E157" s="122" t="s">
        <v>58</v>
      </c>
      <c r="F157" s="172" t="s">
        <v>163</v>
      </c>
      <c r="G157" s="172" t="s">
        <v>164</v>
      </c>
      <c r="H157" s="124">
        <v>4</v>
      </c>
      <c r="I157" s="124">
        <v>5</v>
      </c>
      <c r="J157" s="125" t="str">
        <f>IF(H157+I157=0,"",IF(OR(AND(H157=1,I157=1),AND(H157=1,I157=2),AND(H157=2,I157=1),AND(H157=2,I157=2),AND(H157=3,I157=1),AND(H157=1,I157=10)),"Bajo",IF(OR(AND(H157=4,I157=1),AND(H157=3,I157=2),AND(H157=2,I157=3),AND(H157=2,I157=5),AND(H157=1,I157=3),AND(H157=1,I157=5),AND(H157=1,I157=20),AND(H157=2,I157=10)),"Moderado",IF(OR(AND(H157=5,I157=1),AND(H157=4,I157=2),AND(H157=4,I157=3),AND(H157=3,I157=3),AND(H157=3,I157=5),AND(H157=2,I157=4),AND(H157=1,I157=4),AND(H157=1,I157=5),AND(H157=5,I157=2),AND(H157=2,I157=20),AND(H157=3,I157=10),AND(H157=4,I157=10),AND(H157=5,I157=10)),"Alto",IF(OR(AND(H157=5,I157=3),AND(H157=5,I157=4),AND(H157=5,I157=5),AND(H157=4,I157=4),AND(H157=4,I157=5),AND(H157=3,I157=4),AND(H157=3,I157=5),AND(H157=2,I157=5),AND(H157=3,I157=20),AND(H157=4,I157=20),AND(H157=5,I157=20)),"Extremo","")))))</f>
        <v>Extremo</v>
      </c>
      <c r="K157" s="128" t="s">
        <v>93</v>
      </c>
      <c r="L157" s="175" t="s">
        <v>165</v>
      </c>
      <c r="M157" s="129">
        <v>3</v>
      </c>
      <c r="N157" s="129">
        <v>5</v>
      </c>
      <c r="O157" s="125" t="str">
        <f>IF(M157+N157=0,"",IF(OR(AND(M157=1,N157=1),AND(M157=1,N157=2),AND(M157=2,N157=1),AND(M157=2,N157=2),AND(M157=3,N157=1),AND(M157=1,N157=10)),"Bajo",IF(OR(AND(M157=4,N157=1),AND(M157=3,N157=2),AND(M157=2,N157=3),AND(M157=2,N157=5),AND(M157=1,N157=3),AND(M157=1,N157=5),AND(M157=1,N157=20),AND(M157=2,N157=10)),"Moderado",IF(OR(AND(M157=5,N157=1),AND(M157=4,N157=2),AND(M157=4,N157=3),AND(M157=3,N157=3),AND(M157=2,N157=4),AND(M157=1,N157=4),AND(M157=1,N157=5),AND(M157=5,N157=2),AND(M157=2,N157=20),AND(M157=3,N157=10),AND(M157=4,N157=10),AND(M157=5,N157=10)),"Alto",IF(OR(AND(M157=5,N157=3),AND(M157=5,N157=4),AND(M157=5,N157=5),AND(M157=4,N157=4),AND(M157=4,N157=5),AND(M157=3,N157=4),AND(M157=3,N157=5),AND(M157=2,N157=5),AND(M157=3,N157=20),AND(M157=4,N157=20),AND(M157=5,N157=20)),"Extremo","")))))</f>
        <v>Extremo</v>
      </c>
      <c r="P157" s="134" t="s">
        <v>53</v>
      </c>
      <c r="Q157" s="172" t="s">
        <v>683</v>
      </c>
      <c r="R157" s="124" t="s">
        <v>160</v>
      </c>
      <c r="S157" s="122" t="s">
        <v>682</v>
      </c>
      <c r="T157" s="124">
        <v>4</v>
      </c>
      <c r="U157" s="124">
        <v>1</v>
      </c>
      <c r="V157" s="124">
        <v>1</v>
      </c>
      <c r="W157" s="124">
        <v>1</v>
      </c>
      <c r="X157" s="124">
        <v>1</v>
      </c>
      <c r="Y157" s="124">
        <v>2</v>
      </c>
      <c r="Z157" s="135">
        <v>0.5</v>
      </c>
      <c r="AA157" s="123" t="s">
        <v>684</v>
      </c>
      <c r="AB157" s="136" t="s">
        <v>83</v>
      </c>
      <c r="AC157" s="179" t="s">
        <v>979</v>
      </c>
      <c r="AD157" s="181" t="s">
        <v>257</v>
      </c>
    </row>
    <row r="158" spans="2:30" s="31" customFormat="1" ht="171" customHeight="1" x14ac:dyDescent="0.25">
      <c r="B158" s="27"/>
      <c r="C158" s="27"/>
      <c r="D158" s="27"/>
      <c r="E158" s="28"/>
      <c r="F158" s="186"/>
      <c r="G158" s="186"/>
      <c r="H158" s="28"/>
      <c r="I158" s="28"/>
      <c r="J158" s="29"/>
      <c r="K158" s="28"/>
      <c r="L158" s="173"/>
      <c r="M158" s="28"/>
      <c r="N158" s="28"/>
      <c r="O158" s="29"/>
      <c r="P158" s="28"/>
      <c r="Q158" s="173"/>
      <c r="R158" s="28"/>
      <c r="S158" s="28"/>
      <c r="T158" s="28"/>
      <c r="U158" s="28"/>
      <c r="V158" s="28"/>
      <c r="W158" s="28"/>
      <c r="X158" s="28"/>
      <c r="Y158" s="28"/>
      <c r="Z158" s="30"/>
      <c r="AA158" s="28"/>
      <c r="AB158" s="28"/>
      <c r="AC158" s="173"/>
      <c r="AD158" s="28"/>
    </row>
    <row r="159" spans="2:30" ht="16.5" hidden="1" customHeight="1" x14ac:dyDescent="0.25">
      <c r="B159" s="32" t="s">
        <v>21</v>
      </c>
      <c r="D159" s="32" t="s">
        <v>20</v>
      </c>
      <c r="E159" s="32" t="s">
        <v>22</v>
      </c>
      <c r="F159" s="174" t="s">
        <v>54</v>
      </c>
      <c r="G159" s="174" t="s">
        <v>82</v>
      </c>
    </row>
    <row r="160" spans="2:30" ht="18" hidden="1" customHeight="1" x14ac:dyDescent="0.25">
      <c r="B160" s="32" t="s">
        <v>23</v>
      </c>
      <c r="D160" s="32" t="s">
        <v>24</v>
      </c>
      <c r="E160" s="32" t="s">
        <v>25</v>
      </c>
      <c r="F160" s="174" t="s">
        <v>55</v>
      </c>
      <c r="G160" s="174" t="s">
        <v>83</v>
      </c>
    </row>
    <row r="161" spans="2:6" hidden="1" x14ac:dyDescent="0.25">
      <c r="B161" s="32" t="s">
        <v>26</v>
      </c>
      <c r="D161" s="32" t="s">
        <v>27</v>
      </c>
      <c r="E161" s="32" t="s">
        <v>28</v>
      </c>
      <c r="F161" s="174" t="s">
        <v>56</v>
      </c>
    </row>
    <row r="162" spans="2:6" hidden="1" x14ac:dyDescent="0.25">
      <c r="B162" s="32" t="s">
        <v>29</v>
      </c>
      <c r="D162" s="32" t="s">
        <v>30</v>
      </c>
      <c r="E162" s="32" t="s">
        <v>31</v>
      </c>
      <c r="F162" s="174">
        <v>5</v>
      </c>
    </row>
    <row r="163" spans="2:6" hidden="1" x14ac:dyDescent="0.25">
      <c r="D163" s="32" t="s">
        <v>32</v>
      </c>
      <c r="E163" s="32" t="s">
        <v>33</v>
      </c>
      <c r="F163" s="174">
        <v>10</v>
      </c>
    </row>
    <row r="164" spans="2:6" hidden="1" x14ac:dyDescent="0.25">
      <c r="F164" s="174">
        <v>20</v>
      </c>
    </row>
    <row r="165" spans="2:6" hidden="1" x14ac:dyDescent="0.25">
      <c r="B165" s="159" t="s">
        <v>34</v>
      </c>
      <c r="D165" s="22">
        <v>1</v>
      </c>
    </row>
    <row r="166" spans="2:6" hidden="1" x14ac:dyDescent="0.25">
      <c r="B166" s="160" t="s">
        <v>35</v>
      </c>
      <c r="D166" s="22">
        <v>2</v>
      </c>
    </row>
    <row r="167" spans="2:6" hidden="1" x14ac:dyDescent="0.25">
      <c r="B167" s="161" t="s">
        <v>36</v>
      </c>
      <c r="D167" s="22">
        <v>3</v>
      </c>
    </row>
    <row r="168" spans="2:6" hidden="1" x14ac:dyDescent="0.25">
      <c r="B168" s="162" t="s">
        <v>37</v>
      </c>
      <c r="D168" s="22">
        <v>4</v>
      </c>
    </row>
    <row r="169" spans="2:6" hidden="1" x14ac:dyDescent="0.25">
      <c r="D169" s="22">
        <v>5</v>
      </c>
    </row>
    <row r="170" spans="2:6" hidden="1" x14ac:dyDescent="0.25">
      <c r="B170" s="163" t="s">
        <v>40</v>
      </c>
    </row>
    <row r="171" spans="2:6" hidden="1" x14ac:dyDescent="0.25">
      <c r="B171" s="22" t="s">
        <v>41</v>
      </c>
      <c r="E171" s="33" t="s">
        <v>52</v>
      </c>
    </row>
    <row r="172" spans="2:6" hidden="1" x14ac:dyDescent="0.25">
      <c r="B172" s="22" t="s">
        <v>57</v>
      </c>
      <c r="E172" s="33" t="s">
        <v>51</v>
      </c>
    </row>
    <row r="173" spans="2:6" hidden="1" x14ac:dyDescent="0.25">
      <c r="B173" s="22" t="s">
        <v>58</v>
      </c>
      <c r="E173" s="33" t="s">
        <v>53</v>
      </c>
    </row>
    <row r="174" spans="2:6" hidden="1" x14ac:dyDescent="0.25">
      <c r="B174" s="22" t="s">
        <v>59</v>
      </c>
      <c r="E174" s="33"/>
    </row>
    <row r="175" spans="2:6" hidden="1" x14ac:dyDescent="0.25">
      <c r="B175" s="22" t="s">
        <v>60</v>
      </c>
      <c r="E175" s="157"/>
    </row>
    <row r="176" spans="2:6" hidden="1" x14ac:dyDescent="0.25">
      <c r="B176" s="22" t="s">
        <v>61</v>
      </c>
    </row>
    <row r="177" hidden="1" x14ac:dyDescent="0.25"/>
  </sheetData>
  <sheetProtection algorithmName="SHA-512" hashValue="dBNjqTwI6nMJPHJd9YijQM7IJTe/8s3rVAbYbs2ydzbFXr5wDr4buh0liW7qjc4ejVjW2VyxQTkQZ/2un64L2Q==" saltValue="fOTxnNf5YauNFJ4P+s42KA==" spinCount="100000" sheet="1" selectLockedCells="1" selectUnlockedCells="1"/>
  <mergeCells count="602">
    <mergeCell ref="P71:P73"/>
    <mergeCell ref="AB86:AB88"/>
    <mergeCell ref="AC96:AC100"/>
    <mergeCell ref="AC71:AC73"/>
    <mergeCell ref="AD71:AD73"/>
    <mergeCell ref="AC52:AC55"/>
    <mergeCell ref="AD96:AD100"/>
    <mergeCell ref="AC86:AC88"/>
    <mergeCell ref="AB52:AB55"/>
    <mergeCell ref="P93:P95"/>
    <mergeCell ref="AD112:AD113"/>
    <mergeCell ref="AB112:AB113"/>
    <mergeCell ref="P56:P59"/>
    <mergeCell ref="AC93:AC95"/>
    <mergeCell ref="AD93:AD95"/>
    <mergeCell ref="O141:O143"/>
    <mergeCell ref="P141:P143"/>
    <mergeCell ref="AB141:AB143"/>
    <mergeCell ref="AD141:AD143"/>
    <mergeCell ref="P121:P122"/>
    <mergeCell ref="AB121:AB122"/>
    <mergeCell ref="AC121:AC122"/>
    <mergeCell ref="AD121:AD122"/>
    <mergeCell ref="AB79:AB80"/>
    <mergeCell ref="AC74:AC76"/>
    <mergeCell ref="AD74:AD76"/>
    <mergeCell ref="AB71:AB73"/>
    <mergeCell ref="AC66:AC67"/>
    <mergeCell ref="AD66:AD67"/>
    <mergeCell ref="AB66:AB67"/>
    <mergeCell ref="AB56:AB59"/>
    <mergeCell ref="AC56:AC59"/>
    <mergeCell ref="AD56:AD59"/>
    <mergeCell ref="O93:O95"/>
    <mergeCell ref="L121:L122"/>
    <mergeCell ref="M121:M122"/>
    <mergeCell ref="N121:N122"/>
    <mergeCell ref="O121:O122"/>
    <mergeCell ref="B141:B143"/>
    <mergeCell ref="AB130:AB132"/>
    <mergeCell ref="AC130:AC132"/>
    <mergeCell ref="AD130:AD132"/>
    <mergeCell ref="C141:C143"/>
    <mergeCell ref="D141:D143"/>
    <mergeCell ref="E141:E143"/>
    <mergeCell ref="F141:F143"/>
    <mergeCell ref="G141:G143"/>
    <mergeCell ref="H141:H143"/>
    <mergeCell ref="I141:I143"/>
    <mergeCell ref="J141:J143"/>
    <mergeCell ref="K141:K143"/>
    <mergeCell ref="B130:B132"/>
    <mergeCell ref="G130:G132"/>
    <mergeCell ref="H130:H132"/>
    <mergeCell ref="I130:I132"/>
    <mergeCell ref="J130:J132"/>
    <mergeCell ref="K130:K132"/>
    <mergeCell ref="P130:P132"/>
    <mergeCell ref="C130:C132"/>
    <mergeCell ref="D130:D132"/>
    <mergeCell ref="E130:E132"/>
    <mergeCell ref="F130:F132"/>
    <mergeCell ref="C125:C126"/>
    <mergeCell ref="D125:D126"/>
    <mergeCell ref="G121:G122"/>
    <mergeCell ref="H121:H122"/>
    <mergeCell ref="I121:I122"/>
    <mergeCell ref="H125:H126"/>
    <mergeCell ref="G125:G126"/>
    <mergeCell ref="F125:F126"/>
    <mergeCell ref="E125:E126"/>
    <mergeCell ref="L112:L113"/>
    <mergeCell ref="M112:M113"/>
    <mergeCell ref="N112:N113"/>
    <mergeCell ref="O112:O113"/>
    <mergeCell ref="P112:P113"/>
    <mergeCell ref="C112:C113"/>
    <mergeCell ref="D112:D113"/>
    <mergeCell ref="E112:E113"/>
    <mergeCell ref="F112:F113"/>
    <mergeCell ref="G112:G113"/>
    <mergeCell ref="H112:H113"/>
    <mergeCell ref="I112:I113"/>
    <mergeCell ref="J112:J113"/>
    <mergeCell ref="K112:K113"/>
    <mergeCell ref="L28:L30"/>
    <mergeCell ref="L36:L38"/>
    <mergeCell ref="M66:M67"/>
    <mergeCell ref="L53:L55"/>
    <mergeCell ref="K66:K67"/>
    <mergeCell ref="J66:J67"/>
    <mergeCell ref="L66:L67"/>
    <mergeCell ref="O23:O25"/>
    <mergeCell ref="P32:P33"/>
    <mergeCell ref="O32:O33"/>
    <mergeCell ref="N32:N33"/>
    <mergeCell ref="M32:M33"/>
    <mergeCell ref="L32:L33"/>
    <mergeCell ref="K32:K33"/>
    <mergeCell ref="J32:J33"/>
    <mergeCell ref="L39:L40"/>
    <mergeCell ref="L44:L45"/>
    <mergeCell ref="N28:N30"/>
    <mergeCell ref="O28:O30"/>
    <mergeCell ref="P28:P30"/>
    <mergeCell ref="B121:B122"/>
    <mergeCell ref="C121:C122"/>
    <mergeCell ref="D121:D122"/>
    <mergeCell ref="E121:E122"/>
    <mergeCell ref="F121:F122"/>
    <mergeCell ref="H101:H105"/>
    <mergeCell ref="I101:I105"/>
    <mergeCell ref="E96:E100"/>
    <mergeCell ref="K23:K25"/>
    <mergeCell ref="J121:J122"/>
    <mergeCell ref="K121:K122"/>
    <mergeCell ref="I32:I33"/>
    <mergeCell ref="H32:H33"/>
    <mergeCell ref="G32:G33"/>
    <mergeCell ref="F32:F33"/>
    <mergeCell ref="E32:E33"/>
    <mergeCell ref="D32:D33"/>
    <mergeCell ref="C32:C33"/>
    <mergeCell ref="B32:B33"/>
    <mergeCell ref="K28:K30"/>
    <mergeCell ref="J36:J51"/>
    <mergeCell ref="K36:K38"/>
    <mergeCell ref="K39:K40"/>
    <mergeCell ref="K44:K45"/>
    <mergeCell ref="B106:B109"/>
    <mergeCell ref="C106:C109"/>
    <mergeCell ref="D106:D109"/>
    <mergeCell ref="E106:E109"/>
    <mergeCell ref="F106:F109"/>
    <mergeCell ref="G106:G109"/>
    <mergeCell ref="B93:B95"/>
    <mergeCell ref="C93:C95"/>
    <mergeCell ref="D93:D95"/>
    <mergeCell ref="E93:E95"/>
    <mergeCell ref="F93:F95"/>
    <mergeCell ref="G93:G95"/>
    <mergeCell ref="E101:E105"/>
    <mergeCell ref="F101:F105"/>
    <mergeCell ref="G101:G105"/>
    <mergeCell ref="F96:F100"/>
    <mergeCell ref="G96:G100"/>
    <mergeCell ref="H106:H109"/>
    <mergeCell ref="I106:I109"/>
    <mergeCell ref="J106:J109"/>
    <mergeCell ref="H93:H95"/>
    <mergeCell ref="I93:I95"/>
    <mergeCell ref="P152:P156"/>
    <mergeCell ref="B147:B151"/>
    <mergeCell ref="C147:C151"/>
    <mergeCell ref="D147:D151"/>
    <mergeCell ref="E147:E151"/>
    <mergeCell ref="F147:F151"/>
    <mergeCell ref="G147:G151"/>
    <mergeCell ref="H147:H151"/>
    <mergeCell ref="I147:I151"/>
    <mergeCell ref="J147:J151"/>
    <mergeCell ref="B152:B156"/>
    <mergeCell ref="C152:C156"/>
    <mergeCell ref="D152:D156"/>
    <mergeCell ref="E152:E156"/>
    <mergeCell ref="F152:F156"/>
    <mergeCell ref="G152:G156"/>
    <mergeCell ref="K152:K156"/>
    <mergeCell ref="L152:L156"/>
    <mergeCell ref="M152:M156"/>
    <mergeCell ref="H152:H156"/>
    <mergeCell ref="I152:I156"/>
    <mergeCell ref="J152:J156"/>
    <mergeCell ref="K147:K151"/>
    <mergeCell ref="L147:L151"/>
    <mergeCell ref="L130:L132"/>
    <mergeCell ref="M130:M132"/>
    <mergeCell ref="N130:N132"/>
    <mergeCell ref="O130:O132"/>
    <mergeCell ref="L141:L143"/>
    <mergeCell ref="M141:M143"/>
    <mergeCell ref="N152:N156"/>
    <mergeCell ref="O152:O156"/>
    <mergeCell ref="I90:I92"/>
    <mergeCell ref="E90:E92"/>
    <mergeCell ref="F90:F92"/>
    <mergeCell ref="G90:G92"/>
    <mergeCell ref="H90:H92"/>
    <mergeCell ref="H26:H27"/>
    <mergeCell ref="I26:I27"/>
    <mergeCell ref="J26:J27"/>
    <mergeCell ref="K26:K27"/>
    <mergeCell ref="B82:B85"/>
    <mergeCell ref="C82:C85"/>
    <mergeCell ref="B90:B92"/>
    <mergeCell ref="C90:C92"/>
    <mergeCell ref="D90:D92"/>
    <mergeCell ref="E86:E88"/>
    <mergeCell ref="F86:F88"/>
    <mergeCell ref="G86:G88"/>
    <mergeCell ref="H86:H88"/>
    <mergeCell ref="D82:D85"/>
    <mergeCell ref="E82:E85"/>
    <mergeCell ref="F82:F85"/>
    <mergeCell ref="G82:G85"/>
    <mergeCell ref="H82:H85"/>
    <mergeCell ref="O96:O100"/>
    <mergeCell ref="A101:A105"/>
    <mergeCell ref="B101:B105"/>
    <mergeCell ref="C101:C105"/>
    <mergeCell ref="D101:D105"/>
    <mergeCell ref="A96:A100"/>
    <mergeCell ref="B96:B100"/>
    <mergeCell ref="C96:C100"/>
    <mergeCell ref="D96:D100"/>
    <mergeCell ref="H96:H100"/>
    <mergeCell ref="I96:I100"/>
    <mergeCell ref="M82:M85"/>
    <mergeCell ref="J90:J92"/>
    <mergeCell ref="J101:J105"/>
    <mergeCell ref="J96:J100"/>
    <mergeCell ref="I82:I85"/>
    <mergeCell ref="J82:J85"/>
    <mergeCell ref="O74:O76"/>
    <mergeCell ref="O77:O78"/>
    <mergeCell ref="P77:P78"/>
    <mergeCell ref="N77:N78"/>
    <mergeCell ref="I86:I88"/>
    <mergeCell ref="J86:J88"/>
    <mergeCell ref="L86:L88"/>
    <mergeCell ref="M86:M88"/>
    <mergeCell ref="N86:N88"/>
    <mergeCell ref="O86:O88"/>
    <mergeCell ref="P86:P88"/>
    <mergeCell ref="J77:J78"/>
    <mergeCell ref="K77:K78"/>
    <mergeCell ref="I77:I78"/>
    <mergeCell ref="N82:N85"/>
    <mergeCell ref="O82:O85"/>
    <mergeCell ref="J93:J95"/>
    <mergeCell ref="L77:L78"/>
    <mergeCell ref="N141:N143"/>
    <mergeCell ref="K71:K73"/>
    <mergeCell ref="K74:K76"/>
    <mergeCell ref="L71:L73"/>
    <mergeCell ref="L74:L76"/>
    <mergeCell ref="AB147:AB151"/>
    <mergeCell ref="L101:L105"/>
    <mergeCell ref="AB93:AB95"/>
    <mergeCell ref="AB101:AB105"/>
    <mergeCell ref="K106:K109"/>
    <mergeCell ref="M106:M109"/>
    <mergeCell ref="N106:N109"/>
    <mergeCell ref="K96:K100"/>
    <mergeCell ref="L96:L100"/>
    <mergeCell ref="M93:M95"/>
    <mergeCell ref="N93:N95"/>
    <mergeCell ref="K101:K105"/>
    <mergeCell ref="P96:P100"/>
    <mergeCell ref="AB96:AB100"/>
    <mergeCell ref="N74:N76"/>
    <mergeCell ref="M74:M76"/>
    <mergeCell ref="P74:P76"/>
    <mergeCell ref="K82:K85"/>
    <mergeCell ref="L82:L85"/>
    <mergeCell ref="AD106:AD109"/>
    <mergeCell ref="AC101:AC105"/>
    <mergeCell ref="M71:M73"/>
    <mergeCell ref="N71:N73"/>
    <mergeCell ref="AC147:AC151"/>
    <mergeCell ref="O147:O151"/>
    <mergeCell ref="P147:P151"/>
    <mergeCell ref="M101:M105"/>
    <mergeCell ref="N101:N105"/>
    <mergeCell ref="AC106:AC109"/>
    <mergeCell ref="M147:M151"/>
    <mergeCell ref="N147:N151"/>
    <mergeCell ref="AB106:AB109"/>
    <mergeCell ref="O106:O109"/>
    <mergeCell ref="P106:P109"/>
    <mergeCell ref="O101:O105"/>
    <mergeCell ref="P101:P105"/>
    <mergeCell ref="AC112:AC113"/>
    <mergeCell ref="AC141:AC143"/>
    <mergeCell ref="P125:P126"/>
    <mergeCell ref="N125:N126"/>
    <mergeCell ref="M125:M126"/>
    <mergeCell ref="O125:O126"/>
    <mergeCell ref="AB125:AB126"/>
    <mergeCell ref="S36:S37"/>
    <mergeCell ref="AB74:AB76"/>
    <mergeCell ref="Z36:Z37"/>
    <mergeCell ref="M52:M55"/>
    <mergeCell ref="AD147:AD151"/>
    <mergeCell ref="AC152:AC156"/>
    <mergeCell ref="AD152:AD156"/>
    <mergeCell ref="AB152:AB156"/>
    <mergeCell ref="H56:H59"/>
    <mergeCell ref="I56:I59"/>
    <mergeCell ref="J56:J59"/>
    <mergeCell ref="M56:M59"/>
    <mergeCell ref="N56:N59"/>
    <mergeCell ref="O56:O59"/>
    <mergeCell ref="P82:P85"/>
    <mergeCell ref="K90:K92"/>
    <mergeCell ref="L90:L92"/>
    <mergeCell ref="M90:M92"/>
    <mergeCell ref="N90:N92"/>
    <mergeCell ref="O90:O92"/>
    <mergeCell ref="P90:P92"/>
    <mergeCell ref="AB90:AB92"/>
    <mergeCell ref="AC90:AC92"/>
    <mergeCell ref="AD90:AD92"/>
    <mergeCell ref="AN8:AO8"/>
    <mergeCell ref="AC7:AC9"/>
    <mergeCell ref="AD7:AD9"/>
    <mergeCell ref="AB7:AB9"/>
    <mergeCell ref="Y7:Z8"/>
    <mergeCell ref="T7:X7"/>
    <mergeCell ref="T8:X8"/>
    <mergeCell ref="W36:W37"/>
    <mergeCell ref="X36:X37"/>
    <mergeCell ref="AC18:AC19"/>
    <mergeCell ref="AB18:AB19"/>
    <mergeCell ref="AH14:AL14"/>
    <mergeCell ref="AD18:AD19"/>
    <mergeCell ref="AB28:AB30"/>
    <mergeCell ref="AC28:AC30"/>
    <mergeCell ref="AA7:AA9"/>
    <mergeCell ref="V36:V37"/>
    <mergeCell ref="T36:T37"/>
    <mergeCell ref="Y36:Y37"/>
    <mergeCell ref="AD32:AD33"/>
    <mergeCell ref="AC32:AC33"/>
    <mergeCell ref="AH8:AL8"/>
    <mergeCell ref="AD28:AD30"/>
    <mergeCell ref="AD52:AD55"/>
    <mergeCell ref="AH18:AL18"/>
    <mergeCell ref="AC36:AC51"/>
    <mergeCell ref="AD36:AD51"/>
    <mergeCell ref="AC26:AC27"/>
    <mergeCell ref="AD26:AD27"/>
    <mergeCell ref="AC23:AC25"/>
    <mergeCell ref="AD23:AD25"/>
    <mergeCell ref="AC16:AC17"/>
    <mergeCell ref="AD16:AD17"/>
    <mergeCell ref="AD101:AD105"/>
    <mergeCell ref="K93:K95"/>
    <mergeCell ref="L93:L95"/>
    <mergeCell ref="AB82:AB85"/>
    <mergeCell ref="K86:K88"/>
    <mergeCell ref="AD86:AD88"/>
    <mergeCell ref="P23:P25"/>
    <mergeCell ref="P52:P55"/>
    <mergeCell ref="M23:M25"/>
    <mergeCell ref="N23:N25"/>
    <mergeCell ref="N36:N51"/>
    <mergeCell ref="M36:M51"/>
    <mergeCell ref="U36:U37"/>
    <mergeCell ref="AB36:AB51"/>
    <mergeCell ref="AB23:AB25"/>
    <mergeCell ref="AB26:AB27"/>
    <mergeCell ref="AB32:AB33"/>
    <mergeCell ref="K53:K55"/>
    <mergeCell ref="L68:L70"/>
    <mergeCell ref="AB77:AB78"/>
    <mergeCell ref="AC68:AC70"/>
    <mergeCell ref="AD68:AD70"/>
    <mergeCell ref="AB68:AB70"/>
    <mergeCell ref="O71:O73"/>
    <mergeCell ref="AC2:AD2"/>
    <mergeCell ref="AC3:AD3"/>
    <mergeCell ref="AC4:AD4"/>
    <mergeCell ref="T2:AB2"/>
    <mergeCell ref="T3:AB3"/>
    <mergeCell ref="T4:AB4"/>
    <mergeCell ref="M96:M100"/>
    <mergeCell ref="N96:N100"/>
    <mergeCell ref="AC82:AC85"/>
    <mergeCell ref="AD82:AD85"/>
    <mergeCell ref="AB16:AB17"/>
    <mergeCell ref="M68:M70"/>
    <mergeCell ref="N68:N70"/>
    <mergeCell ref="O68:O70"/>
    <mergeCell ref="P68:P70"/>
    <mergeCell ref="AC77:AC78"/>
    <mergeCell ref="AD77:AD78"/>
    <mergeCell ref="N52:N55"/>
    <mergeCell ref="O52:O55"/>
    <mergeCell ref="P66:P67"/>
    <mergeCell ref="O66:O67"/>
    <mergeCell ref="N66:N67"/>
    <mergeCell ref="O36:O51"/>
    <mergeCell ref="P36:P51"/>
    <mergeCell ref="S7:S9"/>
    <mergeCell ref="G16:G17"/>
    <mergeCell ref="H16:H17"/>
    <mergeCell ref="I16:I17"/>
    <mergeCell ref="J16:J17"/>
    <mergeCell ref="D2:F4"/>
    <mergeCell ref="L4:S4"/>
    <mergeCell ref="L3:S3"/>
    <mergeCell ref="L2:S2"/>
    <mergeCell ref="G2:K2"/>
    <mergeCell ref="G3:K3"/>
    <mergeCell ref="G4:K4"/>
    <mergeCell ref="E16:E17"/>
    <mergeCell ref="B16:B17"/>
    <mergeCell ref="C16:C17"/>
    <mergeCell ref="D16:D17"/>
    <mergeCell ref="F16:F17"/>
    <mergeCell ref="AC6:AD6"/>
    <mergeCell ref="B6:AB6"/>
    <mergeCell ref="K18:K19"/>
    <mergeCell ref="L18:L19"/>
    <mergeCell ref="O18:O19"/>
    <mergeCell ref="M8:M9"/>
    <mergeCell ref="N8:N9"/>
    <mergeCell ref="O8:O9"/>
    <mergeCell ref="P7:P9"/>
    <mergeCell ref="Q7:Q9"/>
    <mergeCell ref="M7:O7"/>
    <mergeCell ref="P18:P19"/>
    <mergeCell ref="M18:M19"/>
    <mergeCell ref="N18:N19"/>
    <mergeCell ref="O16:O17"/>
    <mergeCell ref="L16:L17"/>
    <mergeCell ref="M16:M17"/>
    <mergeCell ref="N16:N17"/>
    <mergeCell ref="P16:P17"/>
    <mergeCell ref="B7:B9"/>
    <mergeCell ref="C7:C9"/>
    <mergeCell ref="F7:F9"/>
    <mergeCell ref="G7:G9"/>
    <mergeCell ref="D7:D9"/>
    <mergeCell ref="E7:E9"/>
    <mergeCell ref="H7:J7"/>
    <mergeCell ref="I8:I9"/>
    <mergeCell ref="J8:J9"/>
    <mergeCell ref="H8:H9"/>
    <mergeCell ref="R7:R9"/>
    <mergeCell ref="K7:K9"/>
    <mergeCell ref="L7:L9"/>
    <mergeCell ref="G18:G19"/>
    <mergeCell ref="H18:H19"/>
    <mergeCell ref="J74:J76"/>
    <mergeCell ref="I74:I76"/>
    <mergeCell ref="J18:J19"/>
    <mergeCell ref="I36:I51"/>
    <mergeCell ref="I66:I67"/>
    <mergeCell ref="H28:H30"/>
    <mergeCell ref="H66:H67"/>
    <mergeCell ref="K16:K17"/>
    <mergeCell ref="H36:H51"/>
    <mergeCell ref="J52:J55"/>
    <mergeCell ref="J28:J30"/>
    <mergeCell ref="L26:L27"/>
    <mergeCell ref="M26:M27"/>
    <mergeCell ref="N26:N27"/>
    <mergeCell ref="O26:O27"/>
    <mergeCell ref="L23:L25"/>
    <mergeCell ref="J23:J25"/>
    <mergeCell ref="P26:P27"/>
    <mergeCell ref="M28:M30"/>
    <mergeCell ref="F44:F45"/>
    <mergeCell ref="F36:F38"/>
    <mergeCell ref="G36:G51"/>
    <mergeCell ref="E23:E25"/>
    <mergeCell ref="F23:F25"/>
    <mergeCell ref="G28:G30"/>
    <mergeCell ref="F26:F27"/>
    <mergeCell ref="G26:G27"/>
    <mergeCell ref="C23:C25"/>
    <mergeCell ref="F46:F48"/>
    <mergeCell ref="F49:F51"/>
    <mergeCell ref="F18:F19"/>
    <mergeCell ref="I18:I19"/>
    <mergeCell ref="B52:B55"/>
    <mergeCell ref="C52:C55"/>
    <mergeCell ref="D52:D55"/>
    <mergeCell ref="E52:E55"/>
    <mergeCell ref="G52:G55"/>
    <mergeCell ref="H52:H55"/>
    <mergeCell ref="I52:I55"/>
    <mergeCell ref="B36:B51"/>
    <mergeCell ref="C36:C51"/>
    <mergeCell ref="D36:D51"/>
    <mergeCell ref="E36:E51"/>
    <mergeCell ref="F52:F55"/>
    <mergeCell ref="G23:G25"/>
    <mergeCell ref="H23:H25"/>
    <mergeCell ref="I23:I25"/>
    <mergeCell ref="I28:I30"/>
    <mergeCell ref="F28:F30"/>
    <mergeCell ref="D28:D30"/>
    <mergeCell ref="B28:B30"/>
    <mergeCell ref="C28:C30"/>
    <mergeCell ref="F39:F40"/>
    <mergeCell ref="F41:F42"/>
    <mergeCell ref="E56:E59"/>
    <mergeCell ref="B68:B70"/>
    <mergeCell ref="C77:C78"/>
    <mergeCell ref="D77:D78"/>
    <mergeCell ref="E77:E78"/>
    <mergeCell ref="E71:E73"/>
    <mergeCell ref="F71:F73"/>
    <mergeCell ref="G71:G73"/>
    <mergeCell ref="B56:B59"/>
    <mergeCell ref="C56:C59"/>
    <mergeCell ref="D56:D59"/>
    <mergeCell ref="D66:D67"/>
    <mergeCell ref="C66:C67"/>
    <mergeCell ref="B66:B67"/>
    <mergeCell ref="E66:E67"/>
    <mergeCell ref="F66:F67"/>
    <mergeCell ref="G66:G67"/>
    <mergeCell ref="B71:B73"/>
    <mergeCell ref="F56:F58"/>
    <mergeCell ref="G56:G59"/>
    <mergeCell ref="D71:D73"/>
    <mergeCell ref="G68:G70"/>
    <mergeCell ref="B18:B19"/>
    <mergeCell ref="C18:C19"/>
    <mergeCell ref="D18:D19"/>
    <mergeCell ref="E18:E19"/>
    <mergeCell ref="E28:E30"/>
    <mergeCell ref="B26:B27"/>
    <mergeCell ref="C26:C27"/>
    <mergeCell ref="D26:D27"/>
    <mergeCell ref="E26:E27"/>
    <mergeCell ref="D23:D25"/>
    <mergeCell ref="B23:B25"/>
    <mergeCell ref="M77:M78"/>
    <mergeCell ref="B79:B80"/>
    <mergeCell ref="AC79:AC80"/>
    <mergeCell ref="AD79:AD80"/>
    <mergeCell ref="C79:C80"/>
    <mergeCell ref="D79:D80"/>
    <mergeCell ref="E79:E80"/>
    <mergeCell ref="F79:F80"/>
    <mergeCell ref="G79:G80"/>
    <mergeCell ref="H79:H80"/>
    <mergeCell ref="I79:I80"/>
    <mergeCell ref="J79:J80"/>
    <mergeCell ref="K79:K80"/>
    <mergeCell ref="L79:L80"/>
    <mergeCell ref="M79:M80"/>
    <mergeCell ref="N79:N80"/>
    <mergeCell ref="O79:O80"/>
    <mergeCell ref="P79:P80"/>
    <mergeCell ref="B77:B78"/>
    <mergeCell ref="F77:F78"/>
    <mergeCell ref="G77:G78"/>
    <mergeCell ref="H77:H78"/>
    <mergeCell ref="B125:B126"/>
    <mergeCell ref="K68:K70"/>
    <mergeCell ref="I68:I70"/>
    <mergeCell ref="H68:H70"/>
    <mergeCell ref="J68:J70"/>
    <mergeCell ref="H71:H73"/>
    <mergeCell ref="I71:I73"/>
    <mergeCell ref="J71:J73"/>
    <mergeCell ref="C68:C70"/>
    <mergeCell ref="H74:H76"/>
    <mergeCell ref="G74:G76"/>
    <mergeCell ref="F74:F76"/>
    <mergeCell ref="E74:E76"/>
    <mergeCell ref="D74:D76"/>
    <mergeCell ref="C74:C76"/>
    <mergeCell ref="B74:B76"/>
    <mergeCell ref="C71:C73"/>
    <mergeCell ref="F68:F70"/>
    <mergeCell ref="E68:E70"/>
    <mergeCell ref="D68:D70"/>
    <mergeCell ref="B112:B113"/>
    <mergeCell ref="B86:B88"/>
    <mergeCell ref="C86:C88"/>
    <mergeCell ref="D86:D88"/>
    <mergeCell ref="AD125:AD126"/>
    <mergeCell ref="P127:P128"/>
    <mergeCell ref="O127:O128"/>
    <mergeCell ref="N127:N128"/>
    <mergeCell ref="M127:M128"/>
    <mergeCell ref="L127:L128"/>
    <mergeCell ref="K127:K128"/>
    <mergeCell ref="J127:J128"/>
    <mergeCell ref="I127:I128"/>
    <mergeCell ref="L125:L126"/>
    <mergeCell ref="K125:K126"/>
    <mergeCell ref="J125:J126"/>
    <mergeCell ref="I125:I126"/>
    <mergeCell ref="AC125:AC126"/>
    <mergeCell ref="B127:B128"/>
    <mergeCell ref="C127:C128"/>
    <mergeCell ref="D127:D128"/>
    <mergeCell ref="H127:H128"/>
    <mergeCell ref="G127:G128"/>
    <mergeCell ref="F127:F128"/>
    <mergeCell ref="E127:E128"/>
    <mergeCell ref="AC127:AC128"/>
    <mergeCell ref="AD127:AD128"/>
    <mergeCell ref="AB127:AB128"/>
  </mergeCells>
  <conditionalFormatting sqref="J157:J158 J18 O18 O157:O158 J52 J28 O28 J32 O32 O10:O15 J10:J16 O145:O146 J145:J146">
    <cfRule type="containsText" dxfId="247" priority="581" operator="containsText" text="Extremo">
      <formula>NOT(ISERROR(SEARCH("Extremo",J10)))</formula>
    </cfRule>
    <cfRule type="containsText" dxfId="246" priority="582" operator="containsText" text="Alto">
      <formula>NOT(ISERROR(SEARCH("Alto",J10)))</formula>
    </cfRule>
    <cfRule type="containsText" dxfId="245" priority="583" operator="containsText" text="Moderado">
      <formula>NOT(ISERROR(SEARCH("Moderado",J10)))</formula>
    </cfRule>
    <cfRule type="containsText" dxfId="244" priority="584" operator="containsText" text="Bajo">
      <formula>NOT(ISERROR(SEARCH("Bajo",J10)))</formula>
    </cfRule>
  </conditionalFormatting>
  <conditionalFormatting sqref="J111">
    <cfRule type="containsText" dxfId="243" priority="345" operator="containsText" text="Extremo">
      <formula>NOT(ISERROR(SEARCH("Extremo",J111)))</formula>
    </cfRule>
    <cfRule type="containsText" dxfId="242" priority="346" operator="containsText" text="Alto">
      <formula>NOT(ISERROR(SEARCH("Alto",J111)))</formula>
    </cfRule>
    <cfRule type="containsText" dxfId="241" priority="347" operator="containsText" text="Moderado">
      <formula>NOT(ISERROR(SEARCH("Moderado",J111)))</formula>
    </cfRule>
    <cfRule type="containsText" dxfId="240" priority="348" operator="containsText" text="Bajo">
      <formula>NOT(ISERROR(SEARCH("Bajo",J111)))</formula>
    </cfRule>
  </conditionalFormatting>
  <conditionalFormatting sqref="J21 O21">
    <cfRule type="containsText" dxfId="239" priority="337" operator="containsText" text="Extremo">
      <formula>NOT(ISERROR(SEARCH("Extremo",J21)))</formula>
    </cfRule>
    <cfRule type="containsText" dxfId="238" priority="338" operator="containsText" text="Alto">
      <formula>NOT(ISERROR(SEARCH("Alto",J21)))</formula>
    </cfRule>
    <cfRule type="containsText" dxfId="237" priority="339" operator="containsText" text="Moderado">
      <formula>NOT(ISERROR(SEARCH("Moderado",J21)))</formula>
    </cfRule>
    <cfRule type="containsText" dxfId="236" priority="340" operator="containsText" text="Bajo">
      <formula>NOT(ISERROR(SEARCH("Bajo",J21)))</formula>
    </cfRule>
  </conditionalFormatting>
  <conditionalFormatting sqref="J20">
    <cfRule type="containsText" dxfId="235" priority="329" operator="containsText" text="Extremo">
      <formula>NOT(ISERROR(SEARCH("Extremo",J20)))</formula>
    </cfRule>
    <cfRule type="containsText" dxfId="234" priority="330" operator="containsText" text="Alto">
      <formula>NOT(ISERROR(SEARCH("Alto",J20)))</formula>
    </cfRule>
    <cfRule type="containsText" dxfId="233" priority="331" operator="containsText" text="Moderado">
      <formula>NOT(ISERROR(SEARCH("Moderado",J20)))</formula>
    </cfRule>
    <cfRule type="containsText" dxfId="232" priority="332" operator="containsText" text="Bajo">
      <formula>NOT(ISERROR(SEARCH("Bajo",J20)))</formula>
    </cfRule>
  </conditionalFormatting>
  <conditionalFormatting sqref="O20">
    <cfRule type="containsText" dxfId="231" priority="325" operator="containsText" text="Extremo">
      <formula>NOT(ISERROR(SEARCH("Extremo",O20)))</formula>
    </cfRule>
    <cfRule type="containsText" dxfId="230" priority="326" operator="containsText" text="Alto">
      <formula>NOT(ISERROR(SEARCH("Alto",O20)))</formula>
    </cfRule>
    <cfRule type="containsText" dxfId="229" priority="327" operator="containsText" text="Moderado">
      <formula>NOT(ISERROR(SEARCH("Moderado",O20)))</formula>
    </cfRule>
    <cfRule type="containsText" dxfId="228" priority="328" operator="containsText" text="Bajo">
      <formula>NOT(ISERROR(SEARCH("Bajo",O20)))</formula>
    </cfRule>
  </conditionalFormatting>
  <conditionalFormatting sqref="J36:J38 O36:O38">
    <cfRule type="containsText" dxfId="227" priority="321" operator="containsText" text="Extremo">
      <formula>NOT(ISERROR(SEARCH("Extremo",J36)))</formula>
    </cfRule>
    <cfRule type="containsText" dxfId="226" priority="322" operator="containsText" text="Alto">
      <formula>NOT(ISERROR(SEARCH("Alto",J36)))</formula>
    </cfRule>
    <cfRule type="containsText" dxfId="225" priority="323" operator="containsText" text="Moderado">
      <formula>NOT(ISERROR(SEARCH("Moderado",J36)))</formula>
    </cfRule>
    <cfRule type="containsText" dxfId="224" priority="324" operator="containsText" text="Bajo">
      <formula>NOT(ISERROR(SEARCH("Bajo",J36)))</formula>
    </cfRule>
  </conditionalFormatting>
  <conditionalFormatting sqref="J56 O56">
    <cfRule type="containsText" dxfId="223" priority="313" operator="containsText" text="Extremo">
      <formula>NOT(ISERROR(SEARCH("Extremo",J56)))</formula>
    </cfRule>
    <cfRule type="containsText" dxfId="222" priority="314" operator="containsText" text="Alto">
      <formula>NOT(ISERROR(SEARCH("Alto",J56)))</formula>
    </cfRule>
    <cfRule type="containsText" dxfId="221" priority="315" operator="containsText" text="Moderado">
      <formula>NOT(ISERROR(SEARCH("Moderado",J56)))</formula>
    </cfRule>
    <cfRule type="containsText" dxfId="220" priority="316" operator="containsText" text="Bajo">
      <formula>NOT(ISERROR(SEARCH("Bajo",J56)))</formula>
    </cfRule>
  </conditionalFormatting>
  <conditionalFormatting sqref="J60">
    <cfRule type="containsText" dxfId="219" priority="309" operator="containsText" text="Extremo">
      <formula>NOT(ISERROR(SEARCH("Extremo",J60)))</formula>
    </cfRule>
    <cfRule type="containsText" dxfId="218" priority="310" operator="containsText" text="Alto">
      <formula>NOT(ISERROR(SEARCH("Alto",J60)))</formula>
    </cfRule>
    <cfRule type="containsText" dxfId="217" priority="311" operator="containsText" text="Moderado">
      <formula>NOT(ISERROR(SEARCH("Moderado",J60)))</formula>
    </cfRule>
    <cfRule type="containsText" dxfId="216" priority="312" operator="containsText" text="Bajo">
      <formula>NOT(ISERROR(SEARCH("Bajo",J60)))</formula>
    </cfRule>
  </conditionalFormatting>
  <conditionalFormatting sqref="O60">
    <cfRule type="containsText" dxfId="215" priority="305" operator="containsText" text="Extremo">
      <formula>NOT(ISERROR(SEARCH("Extremo",O60)))</formula>
    </cfRule>
    <cfRule type="containsText" dxfId="214" priority="306" operator="containsText" text="Alto">
      <formula>NOT(ISERROR(SEARCH("Alto",O60)))</formula>
    </cfRule>
    <cfRule type="containsText" dxfId="213" priority="307" operator="containsText" text="Moderado">
      <formula>NOT(ISERROR(SEARCH("Moderado",O60)))</formula>
    </cfRule>
    <cfRule type="containsText" dxfId="212" priority="308" operator="containsText" text="Bajo">
      <formula>NOT(ISERROR(SEARCH("Bajo",O60)))</formula>
    </cfRule>
  </conditionalFormatting>
  <conditionalFormatting sqref="O52:O54">
    <cfRule type="containsText" dxfId="211" priority="301" operator="containsText" text="Extremo">
      <formula>NOT(ISERROR(SEARCH("Extremo",O52)))</formula>
    </cfRule>
    <cfRule type="containsText" dxfId="210" priority="302" operator="containsText" text="Alto">
      <formula>NOT(ISERROR(SEARCH("Alto",O52)))</formula>
    </cfRule>
    <cfRule type="containsText" dxfId="209" priority="303" operator="containsText" text="Moderado">
      <formula>NOT(ISERROR(SEARCH("Moderado",O52)))</formula>
    </cfRule>
    <cfRule type="containsText" dxfId="208" priority="304" operator="containsText" text="Bajo">
      <formula>NOT(ISERROR(SEARCH("Bajo",O52)))</formula>
    </cfRule>
  </conditionalFormatting>
  <conditionalFormatting sqref="J31 O31">
    <cfRule type="containsText" dxfId="207" priority="297" operator="containsText" text="Extremo">
      <formula>NOT(ISERROR(SEARCH("Extremo",J31)))</formula>
    </cfRule>
    <cfRule type="containsText" dxfId="206" priority="298" operator="containsText" text="Alto">
      <formula>NOT(ISERROR(SEARCH("Alto",J31)))</formula>
    </cfRule>
    <cfRule type="containsText" dxfId="205" priority="299" operator="containsText" text="Moderado">
      <formula>NOT(ISERROR(SEARCH("Moderado",J31)))</formula>
    </cfRule>
    <cfRule type="containsText" dxfId="204" priority="300" operator="containsText" text="Bajo">
      <formula>NOT(ISERROR(SEARCH("Bajo",J31)))</formula>
    </cfRule>
  </conditionalFormatting>
  <conditionalFormatting sqref="J96">
    <cfRule type="containsText" dxfId="203" priority="217" operator="containsText" text="Extremo">
      <formula>NOT(ISERROR(SEARCH("Extremo",J96)))</formula>
    </cfRule>
    <cfRule type="containsText" dxfId="202" priority="218" operator="containsText" text="Alto">
      <formula>NOT(ISERROR(SEARCH("Alto",J96)))</formula>
    </cfRule>
    <cfRule type="containsText" dxfId="201" priority="219" operator="containsText" text="Moderado">
      <formula>NOT(ISERROR(SEARCH("Moderado",J96)))</formula>
    </cfRule>
    <cfRule type="containsText" dxfId="200" priority="220" operator="containsText" text="Bajo">
      <formula>NOT(ISERROR(SEARCH("Bajo",J96)))</formula>
    </cfRule>
  </conditionalFormatting>
  <conditionalFormatting sqref="J101">
    <cfRule type="containsText" dxfId="199" priority="213" operator="containsText" text="Extremo">
      <formula>NOT(ISERROR(SEARCH("Extremo",J101)))</formula>
    </cfRule>
    <cfRule type="containsText" dxfId="198" priority="214" operator="containsText" text="Alto">
      <formula>NOT(ISERROR(SEARCH("Alto",J101)))</formula>
    </cfRule>
    <cfRule type="containsText" dxfId="197" priority="215" operator="containsText" text="Moderado">
      <formula>NOT(ISERROR(SEARCH("Moderado",J101)))</formula>
    </cfRule>
    <cfRule type="containsText" dxfId="196" priority="216" operator="containsText" text="Bajo">
      <formula>NOT(ISERROR(SEARCH("Bajo",J101)))</formula>
    </cfRule>
  </conditionalFormatting>
  <conditionalFormatting sqref="J106">
    <cfRule type="containsText" dxfId="195" priority="205" operator="containsText" text="Extremo">
      <formula>NOT(ISERROR(SEARCH("Extremo",J106)))</formula>
    </cfRule>
    <cfRule type="containsText" dxfId="194" priority="206" operator="containsText" text="Alto">
      <formula>NOT(ISERROR(SEARCH("Alto",J106)))</formula>
    </cfRule>
    <cfRule type="containsText" dxfId="193" priority="207" operator="containsText" text="Moderado">
      <formula>NOT(ISERROR(SEARCH("Moderado",J106)))</formula>
    </cfRule>
    <cfRule type="containsText" dxfId="192" priority="208" operator="containsText" text="Bajo">
      <formula>NOT(ISERROR(SEARCH("Bajo",J106)))</formula>
    </cfRule>
  </conditionalFormatting>
  <conditionalFormatting sqref="J86:J87 O86:O87 J89:J90 O89:O90 J93 O93 J82:J83 O82:O83">
    <cfRule type="containsText" dxfId="191" priority="225" operator="containsText" text="Extremo">
      <formula>NOT(ISERROR(SEARCH("Extremo",J82)))</formula>
    </cfRule>
    <cfRule type="containsText" dxfId="190" priority="226" operator="containsText" text="Alto">
      <formula>NOT(ISERROR(SEARCH("Alto",J82)))</formula>
    </cfRule>
    <cfRule type="containsText" dxfId="189" priority="227" operator="containsText" text="Moderado">
      <formula>NOT(ISERROR(SEARCH("Moderado",J82)))</formula>
    </cfRule>
    <cfRule type="containsText" dxfId="188" priority="228" operator="containsText" text="Bajo">
      <formula>NOT(ISERROR(SEARCH("Bajo",J82)))</formula>
    </cfRule>
  </conditionalFormatting>
  <conditionalFormatting sqref="O96">
    <cfRule type="containsText" dxfId="187" priority="221" operator="containsText" text="Extremo">
      <formula>NOT(ISERROR(SEARCH("Extremo",O96)))</formula>
    </cfRule>
    <cfRule type="containsText" dxfId="186" priority="222" operator="containsText" text="Alto">
      <formula>NOT(ISERROR(SEARCH("Alto",O96)))</formula>
    </cfRule>
    <cfRule type="containsText" dxfId="185" priority="223" operator="containsText" text="Moderado">
      <formula>NOT(ISERROR(SEARCH("Moderado",O96)))</formula>
    </cfRule>
    <cfRule type="containsText" dxfId="184" priority="224" operator="containsText" text="Bajo">
      <formula>NOT(ISERROR(SEARCH("Bajo",O96)))</formula>
    </cfRule>
  </conditionalFormatting>
  <conditionalFormatting sqref="O106">
    <cfRule type="containsText" dxfId="183" priority="201" operator="containsText" text="Extremo">
      <formula>NOT(ISERROR(SEARCH("Extremo",O106)))</formula>
    </cfRule>
    <cfRule type="containsText" dxfId="182" priority="202" operator="containsText" text="Alto">
      <formula>NOT(ISERROR(SEARCH("Alto",O106)))</formula>
    </cfRule>
    <cfRule type="containsText" dxfId="181" priority="203" operator="containsText" text="Moderado">
      <formula>NOT(ISERROR(SEARCH("Moderado",O106)))</formula>
    </cfRule>
    <cfRule type="containsText" dxfId="180" priority="204" operator="containsText" text="Bajo">
      <formula>NOT(ISERROR(SEARCH("Bajo",O106)))</formula>
    </cfRule>
  </conditionalFormatting>
  <conditionalFormatting sqref="J110">
    <cfRule type="containsText" dxfId="179" priority="197" operator="containsText" text="Extremo">
      <formula>NOT(ISERROR(SEARCH("Extremo",J110)))</formula>
    </cfRule>
    <cfRule type="containsText" dxfId="178" priority="198" operator="containsText" text="Alto">
      <formula>NOT(ISERROR(SEARCH("Alto",J110)))</formula>
    </cfRule>
    <cfRule type="containsText" dxfId="177" priority="199" operator="containsText" text="Moderado">
      <formula>NOT(ISERROR(SEARCH("Moderado",J110)))</formula>
    </cfRule>
    <cfRule type="containsText" dxfId="176" priority="200" operator="containsText" text="Bajo">
      <formula>NOT(ISERROR(SEARCH("Bajo",J110)))</formula>
    </cfRule>
  </conditionalFormatting>
  <conditionalFormatting sqref="O110">
    <cfRule type="containsText" dxfId="175" priority="193" operator="containsText" text="Extremo">
      <formula>NOT(ISERROR(SEARCH("Extremo",O110)))</formula>
    </cfRule>
    <cfRule type="containsText" dxfId="174" priority="194" operator="containsText" text="Alto">
      <formula>NOT(ISERROR(SEARCH("Alto",O110)))</formula>
    </cfRule>
    <cfRule type="containsText" dxfId="173" priority="195" operator="containsText" text="Moderado">
      <formula>NOT(ISERROR(SEARCH("Moderado",O110)))</formula>
    </cfRule>
    <cfRule type="containsText" dxfId="172" priority="196" operator="containsText" text="Bajo">
      <formula>NOT(ISERROR(SEARCH("Bajo",O110)))</formula>
    </cfRule>
  </conditionalFormatting>
  <conditionalFormatting sqref="O101">
    <cfRule type="containsText" dxfId="171" priority="189" operator="containsText" text="Extremo">
      <formula>NOT(ISERROR(SEARCH("Extremo",O101)))</formula>
    </cfRule>
    <cfRule type="containsText" dxfId="170" priority="190" operator="containsText" text="Alto">
      <formula>NOT(ISERROR(SEARCH("Alto",O101)))</formula>
    </cfRule>
    <cfRule type="containsText" dxfId="169" priority="191" operator="containsText" text="Moderado">
      <formula>NOT(ISERROR(SEARCH("Moderado",O101)))</formula>
    </cfRule>
    <cfRule type="containsText" dxfId="168" priority="192" operator="containsText" text="Bajo">
      <formula>NOT(ISERROR(SEARCH("Bajo",O101)))</formula>
    </cfRule>
  </conditionalFormatting>
  <conditionalFormatting sqref="O111">
    <cfRule type="containsText" dxfId="167" priority="185" operator="containsText" text="Extremo">
      <formula>NOT(ISERROR(SEARCH("Extremo",O111)))</formula>
    </cfRule>
    <cfRule type="containsText" dxfId="166" priority="186" operator="containsText" text="Alto">
      <formula>NOT(ISERROR(SEARCH("Alto",O111)))</formula>
    </cfRule>
    <cfRule type="containsText" dxfId="165" priority="187" operator="containsText" text="Moderado">
      <formula>NOT(ISERROR(SEARCH("Moderado",O111)))</formula>
    </cfRule>
    <cfRule type="containsText" dxfId="164" priority="188" operator="containsText" text="Bajo">
      <formula>NOT(ISERROR(SEARCH("Bajo",O111)))</formula>
    </cfRule>
  </conditionalFormatting>
  <conditionalFormatting sqref="J26">
    <cfRule type="containsText" dxfId="163" priority="165" operator="containsText" text="Extremo">
      <formula>NOT(ISERROR(SEARCH("Extremo",J26)))</formula>
    </cfRule>
    <cfRule type="containsText" dxfId="162" priority="166" operator="containsText" text="Alto">
      <formula>NOT(ISERROR(SEARCH("Alto",J26)))</formula>
    </cfRule>
    <cfRule type="containsText" dxfId="161" priority="167" operator="containsText" text="Moderado">
      <formula>NOT(ISERROR(SEARCH("Moderado",J26)))</formula>
    </cfRule>
    <cfRule type="containsText" dxfId="160" priority="168" operator="containsText" text="Bajo">
      <formula>NOT(ISERROR(SEARCH("Bajo",J26)))</formula>
    </cfRule>
  </conditionalFormatting>
  <conditionalFormatting sqref="O26">
    <cfRule type="containsText" dxfId="159" priority="161" operator="containsText" text="Extremo">
      <formula>NOT(ISERROR(SEARCH("Extremo",O26)))</formula>
    </cfRule>
    <cfRule type="containsText" dxfId="158" priority="162" operator="containsText" text="Alto">
      <formula>NOT(ISERROR(SEARCH("Alto",O26)))</formula>
    </cfRule>
    <cfRule type="containsText" dxfId="157" priority="163" operator="containsText" text="Moderado">
      <formula>NOT(ISERROR(SEARCH("Moderado",O26)))</formula>
    </cfRule>
    <cfRule type="containsText" dxfId="156" priority="164" operator="containsText" text="Bajo">
      <formula>NOT(ISERROR(SEARCH("Bajo",O26)))</formula>
    </cfRule>
  </conditionalFormatting>
  <conditionalFormatting sqref="O147 J147 J152">
    <cfRule type="containsText" dxfId="155" priority="157" operator="containsText" text="Extremo">
      <formula>NOT(ISERROR(SEARCH("Extremo",J147)))</formula>
    </cfRule>
    <cfRule type="containsText" dxfId="154" priority="158" operator="containsText" text="Alto">
      <formula>NOT(ISERROR(SEARCH("Alto",J147)))</formula>
    </cfRule>
    <cfRule type="containsText" dxfId="153" priority="159" operator="containsText" text="Moderado">
      <formula>NOT(ISERROR(SEARCH("Moderado",J147)))</formula>
    </cfRule>
    <cfRule type="containsText" dxfId="152" priority="160" operator="containsText" text="Bajo">
      <formula>NOT(ISERROR(SEARCH("Bajo",J147)))</formula>
    </cfRule>
  </conditionalFormatting>
  <conditionalFormatting sqref="O152">
    <cfRule type="containsText" dxfId="151" priority="153" operator="containsText" text="Extremo">
      <formula>NOT(ISERROR(SEARCH("Extremo",O152)))</formula>
    </cfRule>
    <cfRule type="containsText" dxfId="150" priority="154" operator="containsText" text="Alto">
      <formula>NOT(ISERROR(SEARCH("Alto",O152)))</formula>
    </cfRule>
    <cfRule type="containsText" dxfId="149" priority="155" operator="containsText" text="Moderado">
      <formula>NOT(ISERROR(SEARCH("Moderado",O152)))</formula>
    </cfRule>
    <cfRule type="containsText" dxfId="148" priority="156" operator="containsText" text="Bajo">
      <formula>NOT(ISERROR(SEARCH("Bajo",O152)))</formula>
    </cfRule>
  </conditionalFormatting>
  <conditionalFormatting sqref="J64">
    <cfRule type="containsText" dxfId="147" priority="149" operator="containsText" text="Extremo">
      <formula>NOT(ISERROR(SEARCH("Extremo",J64)))</formula>
    </cfRule>
    <cfRule type="containsText" dxfId="146" priority="150" operator="containsText" text="Alto">
      <formula>NOT(ISERROR(SEARCH("Alto",J64)))</formula>
    </cfRule>
    <cfRule type="containsText" dxfId="145" priority="151" operator="containsText" text="Moderado">
      <formula>NOT(ISERROR(SEARCH("Moderado",J64)))</formula>
    </cfRule>
    <cfRule type="containsText" dxfId="144" priority="152" operator="containsText" text="Bajo">
      <formula>NOT(ISERROR(SEARCH("Bajo",J64)))</formula>
    </cfRule>
  </conditionalFormatting>
  <conditionalFormatting sqref="O64">
    <cfRule type="containsText" dxfId="143" priority="145" operator="containsText" text="Extremo">
      <formula>NOT(ISERROR(SEARCH("Extremo",O64)))</formula>
    </cfRule>
    <cfRule type="containsText" dxfId="142" priority="146" operator="containsText" text="Alto">
      <formula>NOT(ISERROR(SEARCH("Alto",O64)))</formula>
    </cfRule>
    <cfRule type="containsText" dxfId="141" priority="147" operator="containsText" text="Moderado">
      <formula>NOT(ISERROR(SEARCH("Moderado",O64)))</formula>
    </cfRule>
    <cfRule type="containsText" dxfId="140" priority="148" operator="containsText" text="Bajo">
      <formula>NOT(ISERROR(SEARCH("Bajo",O64)))</formula>
    </cfRule>
  </conditionalFormatting>
  <conditionalFormatting sqref="O65 J65">
    <cfRule type="containsText" dxfId="139" priority="141" operator="containsText" text="Extremo">
      <formula>NOT(ISERROR(SEARCH("Extremo",J65)))</formula>
    </cfRule>
    <cfRule type="containsText" dxfId="138" priority="142" operator="containsText" text="Alto">
      <formula>NOT(ISERROR(SEARCH("Alto",J65)))</formula>
    </cfRule>
    <cfRule type="containsText" dxfId="137" priority="143" operator="containsText" text="Moderado">
      <formula>NOT(ISERROR(SEARCH("Moderado",J65)))</formula>
    </cfRule>
    <cfRule type="containsText" dxfId="136" priority="144" operator="containsText" text="Bajo">
      <formula>NOT(ISERROR(SEARCH("Bajo",J65)))</formula>
    </cfRule>
  </conditionalFormatting>
  <conditionalFormatting sqref="O16">
    <cfRule type="containsText" dxfId="135" priority="137" operator="containsText" text="Extremo">
      <formula>NOT(ISERROR(SEARCH("Extremo",O16)))</formula>
    </cfRule>
    <cfRule type="containsText" dxfId="134" priority="138" operator="containsText" text="Alto">
      <formula>NOT(ISERROR(SEARCH("Alto",O16)))</formula>
    </cfRule>
    <cfRule type="containsText" dxfId="133" priority="139" operator="containsText" text="Moderado">
      <formula>NOT(ISERROR(SEARCH("Moderado",O16)))</formula>
    </cfRule>
    <cfRule type="containsText" dxfId="132" priority="140" operator="containsText" text="Bajo">
      <formula>NOT(ISERROR(SEARCH("Bajo",O16)))</formula>
    </cfRule>
  </conditionalFormatting>
  <conditionalFormatting sqref="O77 J77">
    <cfRule type="containsText" dxfId="131" priority="85" operator="containsText" text="Extremo">
      <formula>NOT(ISERROR(SEARCH("Extremo",J77)))</formula>
    </cfRule>
    <cfRule type="containsText" dxfId="130" priority="86" operator="containsText" text="Alto">
      <formula>NOT(ISERROR(SEARCH("Alto",J77)))</formula>
    </cfRule>
    <cfRule type="containsText" dxfId="129" priority="87" operator="containsText" text="Moderado">
      <formula>NOT(ISERROR(SEARCH("Moderado",J77)))</formula>
    </cfRule>
    <cfRule type="containsText" dxfId="128" priority="88" operator="containsText" text="Bajo">
      <formula>NOT(ISERROR(SEARCH("Bajo",J77)))</formula>
    </cfRule>
  </conditionalFormatting>
  <conditionalFormatting sqref="J81">
    <cfRule type="containsText" dxfId="127" priority="133" operator="containsText" text="Extremo">
      <formula>NOT(ISERROR(SEARCH("Extremo",J81)))</formula>
    </cfRule>
    <cfRule type="containsText" dxfId="126" priority="134" operator="containsText" text="Alto">
      <formula>NOT(ISERROR(SEARCH("Alto",J81)))</formula>
    </cfRule>
    <cfRule type="containsText" dxfId="125" priority="135" operator="containsText" text="Moderado">
      <formula>NOT(ISERROR(SEARCH("Moderado",J81)))</formula>
    </cfRule>
    <cfRule type="containsText" dxfId="124" priority="136" operator="containsText" text="Bajo">
      <formula>NOT(ISERROR(SEARCH("Bajo",J81)))</formula>
    </cfRule>
  </conditionalFormatting>
  <conditionalFormatting sqref="J79">
    <cfRule type="containsText" dxfId="123" priority="129" operator="containsText" text="Extremo">
      <formula>NOT(ISERROR(SEARCH("Extremo",J79)))</formula>
    </cfRule>
    <cfRule type="containsText" dxfId="122" priority="130" operator="containsText" text="Alto">
      <formula>NOT(ISERROR(SEARCH("Alto",J79)))</formula>
    </cfRule>
    <cfRule type="containsText" dxfId="121" priority="131" operator="containsText" text="Moderado">
      <formula>NOT(ISERROR(SEARCH("Moderado",J79)))</formula>
    </cfRule>
    <cfRule type="containsText" dxfId="120" priority="132" operator="containsText" text="Bajo">
      <formula>NOT(ISERROR(SEARCH("Bajo",J79)))</formula>
    </cfRule>
  </conditionalFormatting>
  <conditionalFormatting sqref="O81">
    <cfRule type="containsText" dxfId="119" priority="125" operator="containsText" text="Extremo">
      <formula>NOT(ISERROR(SEARCH("Extremo",O81)))</formula>
    </cfRule>
    <cfRule type="containsText" dxfId="118" priority="126" operator="containsText" text="Alto">
      <formula>NOT(ISERROR(SEARCH("Alto",O81)))</formula>
    </cfRule>
    <cfRule type="containsText" dxfId="117" priority="127" operator="containsText" text="Moderado">
      <formula>NOT(ISERROR(SEARCH("Moderado",O81)))</formula>
    </cfRule>
    <cfRule type="containsText" dxfId="116" priority="128" operator="containsText" text="Bajo">
      <formula>NOT(ISERROR(SEARCH("Bajo",O81)))</formula>
    </cfRule>
  </conditionalFormatting>
  <conditionalFormatting sqref="O79">
    <cfRule type="containsText" dxfId="115" priority="121" operator="containsText" text="Extremo">
      <formula>NOT(ISERROR(SEARCH("Extremo",O79)))</formula>
    </cfRule>
    <cfRule type="containsText" dxfId="114" priority="122" operator="containsText" text="Alto">
      <formula>NOT(ISERROR(SEARCH("Alto",O79)))</formula>
    </cfRule>
    <cfRule type="containsText" dxfId="113" priority="123" operator="containsText" text="Moderado">
      <formula>NOT(ISERROR(SEARCH("Moderado",O79)))</formula>
    </cfRule>
    <cfRule type="containsText" dxfId="112" priority="124" operator="containsText" text="Bajo">
      <formula>NOT(ISERROR(SEARCH("Bajo",O79)))</formula>
    </cfRule>
  </conditionalFormatting>
  <conditionalFormatting sqref="J117:J119 O117:O119">
    <cfRule type="containsText" dxfId="111" priority="117" operator="containsText" text="Extremo">
      <formula>NOT(ISERROR(SEARCH("Extremo",J117)))</formula>
    </cfRule>
    <cfRule type="containsText" dxfId="110" priority="118" operator="containsText" text="Alto">
      <formula>NOT(ISERROR(SEARCH("Alto",J117)))</formula>
    </cfRule>
    <cfRule type="containsText" dxfId="109" priority="119" operator="containsText" text="Moderado">
      <formula>NOT(ISERROR(SEARCH("Moderado",J117)))</formula>
    </cfRule>
    <cfRule type="containsText" dxfId="108" priority="120" operator="containsText" text="Bajo">
      <formula>NOT(ISERROR(SEARCH("Bajo",J117)))</formula>
    </cfRule>
  </conditionalFormatting>
  <conditionalFormatting sqref="O66 J66">
    <cfRule type="containsText" dxfId="107" priority="113" operator="containsText" text="Extremo">
      <formula>NOT(ISERROR(SEARCH("Extremo",J66)))</formula>
    </cfRule>
    <cfRule type="containsText" dxfId="106" priority="114" operator="containsText" text="Alto">
      <formula>NOT(ISERROR(SEARCH("Alto",J66)))</formula>
    </cfRule>
    <cfRule type="containsText" dxfId="105" priority="115" operator="containsText" text="Moderado">
      <formula>NOT(ISERROR(SEARCH("Moderado",J66)))</formula>
    </cfRule>
    <cfRule type="containsText" dxfId="104" priority="116" operator="containsText" text="Bajo">
      <formula>NOT(ISERROR(SEARCH("Bajo",J66)))</formula>
    </cfRule>
  </conditionalFormatting>
  <conditionalFormatting sqref="O68">
    <cfRule type="containsText" dxfId="103" priority="105" operator="containsText" text="Extremo">
      <formula>NOT(ISERROR(SEARCH("Extremo",O68)))</formula>
    </cfRule>
    <cfRule type="containsText" dxfId="102" priority="106" operator="containsText" text="Alto">
      <formula>NOT(ISERROR(SEARCH("Alto",O68)))</formula>
    </cfRule>
    <cfRule type="containsText" dxfId="101" priority="107" operator="containsText" text="Moderado">
      <formula>NOT(ISERROR(SEARCH("Moderado",O68)))</formula>
    </cfRule>
    <cfRule type="containsText" dxfId="100" priority="108" operator="containsText" text="Bajo">
      <formula>NOT(ISERROR(SEARCH("Bajo",O68)))</formula>
    </cfRule>
  </conditionalFormatting>
  <conditionalFormatting sqref="J68">
    <cfRule type="containsText" dxfId="99" priority="109" operator="containsText" text="Extremo">
      <formula>NOT(ISERROR(SEARCH("Extremo",J68)))</formula>
    </cfRule>
    <cfRule type="containsText" dxfId="98" priority="110" operator="containsText" text="Alto">
      <formula>NOT(ISERROR(SEARCH("Alto",J68)))</formula>
    </cfRule>
    <cfRule type="containsText" dxfId="97" priority="111" operator="containsText" text="Moderado">
      <formula>NOT(ISERROR(SEARCH("Moderado",J68)))</formula>
    </cfRule>
    <cfRule type="containsText" dxfId="96" priority="112" operator="containsText" text="Bajo">
      <formula>NOT(ISERROR(SEARCH("Bajo",J68)))</formula>
    </cfRule>
  </conditionalFormatting>
  <conditionalFormatting sqref="J71">
    <cfRule type="containsText" dxfId="95" priority="101" operator="containsText" text="Extremo">
      <formula>NOT(ISERROR(SEARCH("Extremo",J71)))</formula>
    </cfRule>
    <cfRule type="containsText" dxfId="94" priority="102" operator="containsText" text="Alto">
      <formula>NOT(ISERROR(SEARCH("Alto",J71)))</formula>
    </cfRule>
    <cfRule type="containsText" dxfId="93" priority="103" operator="containsText" text="Moderado">
      <formula>NOT(ISERROR(SEARCH("Moderado",J71)))</formula>
    </cfRule>
    <cfRule type="containsText" dxfId="92" priority="104" operator="containsText" text="Bajo">
      <formula>NOT(ISERROR(SEARCH("Bajo",J71)))</formula>
    </cfRule>
  </conditionalFormatting>
  <conditionalFormatting sqref="O71">
    <cfRule type="containsText" dxfId="91" priority="97" operator="containsText" text="Extremo">
      <formula>NOT(ISERROR(SEARCH("Extremo",O71)))</formula>
    </cfRule>
    <cfRule type="containsText" dxfId="90" priority="98" operator="containsText" text="Alto">
      <formula>NOT(ISERROR(SEARCH("Alto",O71)))</formula>
    </cfRule>
    <cfRule type="containsText" dxfId="89" priority="99" operator="containsText" text="Moderado">
      <formula>NOT(ISERROR(SEARCH("Moderado",O71)))</formula>
    </cfRule>
    <cfRule type="containsText" dxfId="88" priority="100" operator="containsText" text="Bajo">
      <formula>NOT(ISERROR(SEARCH("Bajo",O71)))</formula>
    </cfRule>
  </conditionalFormatting>
  <conditionalFormatting sqref="J74">
    <cfRule type="containsText" dxfId="87" priority="93" operator="containsText" text="Extremo">
      <formula>NOT(ISERROR(SEARCH("Extremo",J74)))</formula>
    </cfRule>
    <cfRule type="containsText" dxfId="86" priority="94" operator="containsText" text="Alto">
      <formula>NOT(ISERROR(SEARCH("Alto",J74)))</formula>
    </cfRule>
    <cfRule type="containsText" dxfId="85" priority="95" operator="containsText" text="Moderado">
      <formula>NOT(ISERROR(SEARCH("Moderado",J74)))</formula>
    </cfRule>
    <cfRule type="containsText" dxfId="84" priority="96" operator="containsText" text="Bajo">
      <formula>NOT(ISERROR(SEARCH("Bajo",J74)))</formula>
    </cfRule>
  </conditionalFormatting>
  <conditionalFormatting sqref="O74">
    <cfRule type="containsText" dxfId="83" priority="89" operator="containsText" text="Extremo">
      <formula>NOT(ISERROR(SEARCH("Extremo",O74)))</formula>
    </cfRule>
    <cfRule type="containsText" dxfId="82" priority="90" operator="containsText" text="Alto">
      <formula>NOT(ISERROR(SEARCH("Alto",O74)))</formula>
    </cfRule>
    <cfRule type="containsText" dxfId="81" priority="91" operator="containsText" text="Moderado">
      <formula>NOT(ISERROR(SEARCH("Moderado",O74)))</formula>
    </cfRule>
    <cfRule type="containsText" dxfId="80" priority="92" operator="containsText" text="Bajo">
      <formula>NOT(ISERROR(SEARCH("Bajo",O74)))</formula>
    </cfRule>
  </conditionalFormatting>
  <conditionalFormatting sqref="J61 O61">
    <cfRule type="containsText" dxfId="79" priority="81" operator="containsText" text="Extremo">
      <formula>NOT(ISERROR(SEARCH("Extremo",J61)))</formula>
    </cfRule>
    <cfRule type="containsText" dxfId="78" priority="82" operator="containsText" text="Alto">
      <formula>NOT(ISERROR(SEARCH("Alto",J61)))</formula>
    </cfRule>
    <cfRule type="containsText" dxfId="77" priority="83" operator="containsText" text="Moderado">
      <formula>NOT(ISERROR(SEARCH("Moderado",J61)))</formula>
    </cfRule>
    <cfRule type="containsText" dxfId="76" priority="84" operator="containsText" text="Bajo">
      <formula>NOT(ISERROR(SEARCH("Bajo",J61)))</formula>
    </cfRule>
  </conditionalFormatting>
  <conditionalFormatting sqref="J62 O62">
    <cfRule type="containsText" dxfId="75" priority="77" operator="containsText" text="Extremo">
      <formula>NOT(ISERROR(SEARCH("Extremo",J62)))</formula>
    </cfRule>
    <cfRule type="containsText" dxfId="74" priority="78" operator="containsText" text="Alto">
      <formula>NOT(ISERROR(SEARCH("Alto",J62)))</formula>
    </cfRule>
    <cfRule type="containsText" dxfId="73" priority="79" operator="containsText" text="Moderado">
      <formula>NOT(ISERROR(SEARCH("Moderado",J62)))</formula>
    </cfRule>
    <cfRule type="containsText" dxfId="72" priority="80" operator="containsText" text="Bajo">
      <formula>NOT(ISERROR(SEARCH("Bajo",J62)))</formula>
    </cfRule>
  </conditionalFormatting>
  <conditionalFormatting sqref="J63 O63">
    <cfRule type="containsText" dxfId="71" priority="73" operator="containsText" text="Extremo">
      <formula>NOT(ISERROR(SEARCH("Extremo",J63)))</formula>
    </cfRule>
    <cfRule type="containsText" dxfId="70" priority="74" operator="containsText" text="Alto">
      <formula>NOT(ISERROR(SEARCH("Alto",J63)))</formula>
    </cfRule>
    <cfRule type="containsText" dxfId="69" priority="75" operator="containsText" text="Moderado">
      <formula>NOT(ISERROR(SEARCH("Moderado",J63)))</formula>
    </cfRule>
    <cfRule type="containsText" dxfId="68" priority="76" operator="containsText" text="Bajo">
      <formula>NOT(ISERROR(SEARCH("Bajo",J63)))</formula>
    </cfRule>
  </conditionalFormatting>
  <conditionalFormatting sqref="J22 O22">
    <cfRule type="containsText" dxfId="67" priority="69" operator="containsText" text="Extremo">
      <formula>NOT(ISERROR(SEARCH("Extremo",J22)))</formula>
    </cfRule>
    <cfRule type="containsText" dxfId="66" priority="70" operator="containsText" text="Alto">
      <formula>NOT(ISERROR(SEARCH("Alto",J22)))</formula>
    </cfRule>
    <cfRule type="containsText" dxfId="65" priority="71" operator="containsText" text="Moderado">
      <formula>NOT(ISERROR(SEARCH("Moderado",J22)))</formula>
    </cfRule>
    <cfRule type="containsText" dxfId="64" priority="72" operator="containsText" text="Bajo">
      <formula>NOT(ISERROR(SEARCH("Bajo",J22)))</formula>
    </cfRule>
  </conditionalFormatting>
  <conditionalFormatting sqref="J23 O23">
    <cfRule type="containsText" dxfId="63" priority="65" operator="containsText" text="Extremo">
      <formula>NOT(ISERROR(SEARCH("Extremo",J23)))</formula>
    </cfRule>
    <cfRule type="containsText" dxfId="62" priority="66" operator="containsText" text="Alto">
      <formula>NOT(ISERROR(SEARCH("Alto",J23)))</formula>
    </cfRule>
    <cfRule type="containsText" dxfId="61" priority="67" operator="containsText" text="Moderado">
      <formula>NOT(ISERROR(SEARCH("Moderado",J23)))</formula>
    </cfRule>
    <cfRule type="containsText" dxfId="60" priority="68" operator="containsText" text="Bajo">
      <formula>NOT(ISERROR(SEARCH("Bajo",J23)))</formula>
    </cfRule>
  </conditionalFormatting>
  <conditionalFormatting sqref="J35 O35">
    <cfRule type="containsText" dxfId="59" priority="61" operator="containsText" text="Extremo">
      <formula>NOT(ISERROR(SEARCH("Extremo",J35)))</formula>
    </cfRule>
    <cfRule type="containsText" dxfId="58" priority="62" operator="containsText" text="Alto">
      <formula>NOT(ISERROR(SEARCH("Alto",J35)))</formula>
    </cfRule>
    <cfRule type="containsText" dxfId="57" priority="63" operator="containsText" text="Moderado">
      <formula>NOT(ISERROR(SEARCH("Moderado",J35)))</formula>
    </cfRule>
    <cfRule type="containsText" dxfId="56" priority="64" operator="containsText" text="Bajo">
      <formula>NOT(ISERROR(SEARCH("Bajo",J35)))</formula>
    </cfRule>
  </conditionalFormatting>
  <conditionalFormatting sqref="J123">
    <cfRule type="containsText" dxfId="55" priority="57" operator="containsText" text="Extremo">
      <formula>NOT(ISERROR(SEARCH("Extremo",J123)))</formula>
    </cfRule>
    <cfRule type="containsText" dxfId="54" priority="58" operator="containsText" text="Alto">
      <formula>NOT(ISERROR(SEARCH("Alto",J123)))</formula>
    </cfRule>
    <cfRule type="containsText" dxfId="53" priority="59" operator="containsText" text="Moderado">
      <formula>NOT(ISERROR(SEARCH("Moderado",J123)))</formula>
    </cfRule>
    <cfRule type="containsText" dxfId="52" priority="60" operator="containsText" text="Bajo">
      <formula>NOT(ISERROR(SEARCH("Bajo",J123)))</formula>
    </cfRule>
  </conditionalFormatting>
  <conditionalFormatting sqref="O123">
    <cfRule type="containsText" dxfId="51" priority="53" operator="containsText" text="Extremo">
      <formula>NOT(ISERROR(SEARCH("Extremo",O123)))</formula>
    </cfRule>
    <cfRule type="containsText" dxfId="50" priority="54" operator="containsText" text="Alto">
      <formula>NOT(ISERROR(SEARCH("Alto",O123)))</formula>
    </cfRule>
    <cfRule type="containsText" dxfId="49" priority="55" operator="containsText" text="Moderado">
      <formula>NOT(ISERROR(SEARCH("Moderado",O123)))</formula>
    </cfRule>
    <cfRule type="containsText" dxfId="48" priority="56" operator="containsText" text="Bajo">
      <formula>NOT(ISERROR(SEARCH("Bajo",O123)))</formula>
    </cfRule>
  </conditionalFormatting>
  <conditionalFormatting sqref="O125 J125">
    <cfRule type="containsText" dxfId="47" priority="45" operator="containsText" text="Extremo">
      <formula>NOT(ISERROR(SEARCH("Extremo",J125)))</formula>
    </cfRule>
    <cfRule type="containsText" dxfId="46" priority="46" operator="containsText" text="Alto">
      <formula>NOT(ISERROR(SEARCH("Alto",J125)))</formula>
    </cfRule>
    <cfRule type="containsText" dxfId="45" priority="47" operator="containsText" text="Moderado">
      <formula>NOT(ISERROR(SEARCH("Moderado",J125)))</formula>
    </cfRule>
    <cfRule type="containsText" dxfId="44" priority="48" operator="containsText" text="Bajo">
      <formula>NOT(ISERROR(SEARCH("Bajo",J125)))</formula>
    </cfRule>
  </conditionalFormatting>
  <conditionalFormatting sqref="J133:J135 O133:O135">
    <cfRule type="containsText" dxfId="43" priority="37" operator="containsText" text="Extremo">
      <formula>NOT(ISERROR(SEARCH("Extremo",J133)))</formula>
    </cfRule>
    <cfRule type="containsText" dxfId="42" priority="38" operator="containsText" text="Alto">
      <formula>NOT(ISERROR(SEARCH("Alto",J133)))</formula>
    </cfRule>
    <cfRule type="containsText" dxfId="41" priority="39" operator="containsText" text="Moderado">
      <formula>NOT(ISERROR(SEARCH("Moderado",J133)))</formula>
    </cfRule>
    <cfRule type="containsText" dxfId="40" priority="40" operator="containsText" text="Bajo">
      <formula>NOT(ISERROR(SEARCH("Bajo",J133)))</formula>
    </cfRule>
  </conditionalFormatting>
  <conditionalFormatting sqref="J124 O124 J127 O127 J129:J130 O129:O130">
    <cfRule type="containsText" dxfId="39" priority="49" operator="containsText" text="Extremo">
      <formula>NOT(ISERROR(SEARCH("Extremo",J124)))</formula>
    </cfRule>
    <cfRule type="containsText" dxfId="38" priority="50" operator="containsText" text="Alto">
      <formula>NOT(ISERROR(SEARCH("Alto",J124)))</formula>
    </cfRule>
    <cfRule type="containsText" dxfId="37" priority="51" operator="containsText" text="Moderado">
      <formula>NOT(ISERROR(SEARCH("Moderado",J124)))</formula>
    </cfRule>
    <cfRule type="containsText" dxfId="36" priority="52" operator="containsText" text="Bajo">
      <formula>NOT(ISERROR(SEARCH("Bajo",J124)))</formula>
    </cfRule>
  </conditionalFormatting>
  <conditionalFormatting sqref="J136 O136">
    <cfRule type="containsText" dxfId="35" priority="33" operator="containsText" text="Extremo">
      <formula>NOT(ISERROR(SEARCH("Extremo",J136)))</formula>
    </cfRule>
    <cfRule type="containsText" dxfId="34" priority="34" operator="containsText" text="Alto">
      <formula>NOT(ISERROR(SEARCH("Alto",J136)))</formula>
    </cfRule>
    <cfRule type="containsText" dxfId="33" priority="35" operator="containsText" text="Moderado">
      <formula>NOT(ISERROR(SEARCH("Moderado",J136)))</formula>
    </cfRule>
    <cfRule type="containsText" dxfId="32" priority="36" operator="containsText" text="Bajo">
      <formula>NOT(ISERROR(SEARCH("Bajo",J136)))</formula>
    </cfRule>
  </conditionalFormatting>
  <conditionalFormatting sqref="J120:J121 O120:O121">
    <cfRule type="containsText" dxfId="31" priority="29" operator="containsText" text="Extremo">
      <formula>NOT(ISERROR(SEARCH("Extremo",J120)))</formula>
    </cfRule>
    <cfRule type="containsText" dxfId="30" priority="30" operator="containsText" text="Alto">
      <formula>NOT(ISERROR(SEARCH("Alto",J120)))</formula>
    </cfRule>
    <cfRule type="containsText" dxfId="29" priority="31" operator="containsText" text="Moderado">
      <formula>NOT(ISERROR(SEARCH("Moderado",J120)))</formula>
    </cfRule>
    <cfRule type="containsText" dxfId="28" priority="32" operator="containsText" text="Bajo">
      <formula>NOT(ISERROR(SEARCH("Bajo",J120)))</formula>
    </cfRule>
  </conditionalFormatting>
  <conditionalFormatting sqref="J112 O112 O114 J114">
    <cfRule type="containsText" dxfId="27" priority="25" operator="containsText" text="Extremo">
      <formula>NOT(ISERROR(SEARCH("Extremo",J112)))</formula>
    </cfRule>
    <cfRule type="containsText" dxfId="26" priority="26" operator="containsText" text="Alto">
      <formula>NOT(ISERROR(SEARCH("Alto",J112)))</formula>
    </cfRule>
    <cfRule type="containsText" dxfId="25" priority="27" operator="containsText" text="Moderado">
      <formula>NOT(ISERROR(SEARCH("Moderado",J112)))</formula>
    </cfRule>
    <cfRule type="containsText" dxfId="24" priority="28" operator="containsText" text="Bajo">
      <formula>NOT(ISERROR(SEARCH("Bajo",J112)))</formula>
    </cfRule>
  </conditionalFormatting>
  <conditionalFormatting sqref="J115 O115:O116">
    <cfRule type="containsText" dxfId="23" priority="21" operator="containsText" text="Extremo">
      <formula>NOT(ISERROR(SEARCH("Extremo",J115)))</formula>
    </cfRule>
    <cfRule type="containsText" dxfId="22" priority="22" operator="containsText" text="Alto">
      <formula>NOT(ISERROR(SEARCH("Alto",J115)))</formula>
    </cfRule>
    <cfRule type="containsText" dxfId="21" priority="23" operator="containsText" text="Moderado">
      <formula>NOT(ISERROR(SEARCH("Moderado",J115)))</formula>
    </cfRule>
    <cfRule type="containsText" dxfId="20" priority="24" operator="containsText" text="Bajo">
      <formula>NOT(ISERROR(SEARCH("Bajo",J115)))</formula>
    </cfRule>
  </conditionalFormatting>
  <conditionalFormatting sqref="J116">
    <cfRule type="containsText" dxfId="19" priority="17" operator="containsText" text="Extremo">
      <formula>NOT(ISERROR(SEARCH("Extremo",J116)))</formula>
    </cfRule>
    <cfRule type="containsText" dxfId="18" priority="18" operator="containsText" text="Alto">
      <formula>NOT(ISERROR(SEARCH("Alto",J116)))</formula>
    </cfRule>
    <cfRule type="containsText" dxfId="17" priority="19" operator="containsText" text="Moderado">
      <formula>NOT(ISERROR(SEARCH("Moderado",J116)))</formula>
    </cfRule>
    <cfRule type="containsText" dxfId="16" priority="20" operator="containsText" text="Bajo">
      <formula>NOT(ISERROR(SEARCH("Bajo",J116)))</formula>
    </cfRule>
  </conditionalFormatting>
  <conditionalFormatting sqref="J137:J140 O137:O140">
    <cfRule type="containsText" dxfId="15" priority="13" operator="containsText" text="Extremo">
      <formula>NOT(ISERROR(SEARCH("Extremo",J137)))</formula>
    </cfRule>
    <cfRule type="containsText" dxfId="14" priority="14" operator="containsText" text="Alto">
      <formula>NOT(ISERROR(SEARCH("Alto",J137)))</formula>
    </cfRule>
    <cfRule type="containsText" dxfId="13" priority="15" operator="containsText" text="Moderado">
      <formula>NOT(ISERROR(SEARCH("Moderado",J137)))</formula>
    </cfRule>
    <cfRule type="containsText" dxfId="12" priority="16" operator="containsText" text="Bajo">
      <formula>NOT(ISERROR(SEARCH("Bajo",J137)))</formula>
    </cfRule>
  </conditionalFormatting>
  <conditionalFormatting sqref="J141 O141">
    <cfRule type="containsText" dxfId="11" priority="9" operator="containsText" text="Extremo">
      <formula>NOT(ISERROR(SEARCH("Extremo",J141)))</formula>
    </cfRule>
    <cfRule type="containsText" dxfId="10" priority="10" operator="containsText" text="Alto">
      <formula>NOT(ISERROR(SEARCH("Alto",J141)))</formula>
    </cfRule>
    <cfRule type="containsText" dxfId="9" priority="11" operator="containsText" text="Moderado">
      <formula>NOT(ISERROR(SEARCH("Moderado",J141)))</formula>
    </cfRule>
    <cfRule type="containsText" dxfId="8" priority="12" operator="containsText" text="Bajo">
      <formula>NOT(ISERROR(SEARCH("Bajo",J141)))</formula>
    </cfRule>
  </conditionalFormatting>
  <conditionalFormatting sqref="J144 O144">
    <cfRule type="containsText" dxfId="7" priority="5" operator="containsText" text="Extremo">
      <formula>NOT(ISERROR(SEARCH("Extremo",J144)))</formula>
    </cfRule>
    <cfRule type="containsText" dxfId="6" priority="6" operator="containsText" text="Alto">
      <formula>NOT(ISERROR(SEARCH("Alto",J144)))</formula>
    </cfRule>
    <cfRule type="containsText" dxfId="5" priority="7" operator="containsText" text="Moderado">
      <formula>NOT(ISERROR(SEARCH("Moderado",J144)))</formula>
    </cfRule>
    <cfRule type="containsText" dxfId="4" priority="8" operator="containsText" text="Bajo">
      <formula>NOT(ISERROR(SEARCH("Bajo",J144)))</formula>
    </cfRule>
  </conditionalFormatting>
  <conditionalFormatting sqref="J34 O34">
    <cfRule type="containsText" dxfId="3" priority="1" operator="containsText" text="Extremo">
      <formula>NOT(ISERROR(SEARCH("Extremo",J34)))</formula>
    </cfRule>
    <cfRule type="containsText" dxfId="2" priority="2" operator="containsText" text="Alto">
      <formula>NOT(ISERROR(SEARCH("Alto",J34)))</formula>
    </cfRule>
    <cfRule type="containsText" dxfId="1" priority="3" operator="containsText" text="Moderado">
      <formula>NOT(ISERROR(SEARCH("Moderado",J34)))</formula>
    </cfRule>
    <cfRule type="containsText" dxfId="0" priority="4" operator="containsText" text="Bajo">
      <formula>NOT(ISERROR(SEARCH("Bajo",J34)))</formula>
    </cfRule>
  </conditionalFormatting>
  <dataValidations count="85">
    <dataValidation type="list" allowBlank="1" showInputMessage="1" showErrorMessage="1" sqref="I145:I146 I31:I32 I28 I10:I15">
      <formula1>IF(E10="Riesgo de Corrupción",$F$162:$F$164,$D$165:$D$169)</formula1>
    </dataValidation>
    <dataValidation type="list" allowBlank="1" showInputMessage="1" showErrorMessage="1" sqref="N28 N31:N32 N145:N146 N10:N15">
      <formula1>IF(E10="Riesgo de Corrupción",$F$162:$F$164,$D$165:$D$169)</formula1>
    </dataValidation>
    <dataValidation type="list" allowBlank="1" showInputMessage="1" showErrorMessage="1" sqref="H111 H31:H32 H120 H157 H28 H10:H15 H145:H146 M28 M145:M146 M121 M10:M15 M31:M32">
      <formula1>$D$165:$D$169</formula1>
    </dataValidation>
    <dataValidation type="list" allowBlank="1" showInputMessage="1" showErrorMessage="1" sqref="E10:E16 E117:E119 E86:E87 E82:E83 P18 E18 P20 E56:E58 E20 E89:E90 E28 E93 H82:H83 E26 M82:M83 P16 P86:P87 P93 P89:P90 H89:H90 H86:H87 M86:M87 H93 M93 M89:M90 E22:E23 E145:E147 E74 E77 M61:M62 P61:P63 E61:E63 P117:P119 P81:P83 AB79 E65:E66 E31:E32 E35:E38">
      <formula1>#REF!</formula1>
    </dataValidation>
    <dataValidation type="list" allowBlank="1" showInputMessage="1" showErrorMessage="1" sqref="P145:P146 P31:P32 P28 P10:P15">
      <formula1>$E$171:$E$173</formula1>
    </dataValidation>
    <dataValidation type="list" allowBlank="1" showInputMessage="1" showErrorMessage="1" sqref="AB10:AB16 AB34:AB35 AB31:AB32 AB127 AB123:AB125 AB120:AB121 AB18 AB157 AB21:AB22 AB28 AB111 AB60:AB63 AB144:AB146 AB129:AB130 AB133:AB140">
      <formula1>$G$159:$G$160</formula1>
    </dataValidation>
    <dataValidation type="list" allowBlank="1" showInputMessage="1" showErrorMessage="1" sqref="P36:P38">
      <formula1>$E$62:$E$62</formula1>
    </dataValidation>
    <dataValidation type="list" allowBlank="1" showInputMessage="1" showErrorMessage="1" sqref="AB20 AB81 AB74 AB71 AB68 AB66 AB117:AB119 AB77">
      <formula1>$G$158:$G$159</formula1>
    </dataValidation>
    <dataValidation type="list" allowBlank="1" showInputMessage="1" showErrorMessage="1" sqref="AB36 AB56 AB52">
      <formula1>$G$45:$G$46</formula1>
    </dataValidation>
    <dataValidation type="list" allowBlank="1" showInputMessage="1" showErrorMessage="1" sqref="H56 M56">
      <formula1>$D$51:$D$53</formula1>
    </dataValidation>
    <dataValidation type="list" allowBlank="1" showInputMessage="1" showErrorMessage="1" sqref="P56">
      <formula1>$E$55:$E$57</formula1>
    </dataValidation>
    <dataValidation type="list" allowBlank="1" showInputMessage="1" showErrorMessage="1" sqref="I56">
      <formula1>IF(E56="Riesgo de Corrupción",$F$48:$F$50,$D$51:$D$53)</formula1>
    </dataValidation>
    <dataValidation type="list" allowBlank="1" showInputMessage="1" showErrorMessage="1" sqref="N56">
      <formula1>IF(E56="Riesgo de Corrupción",$F$48:$F$50,$D$51:$D$53)</formula1>
    </dataValidation>
    <dataValidation type="list" allowBlank="1" showInputMessage="1" showErrorMessage="1" sqref="I36:I38">
      <formula1>IF(E36="Riesgo de Corrupción",$F$48:$F$50,$D$51:$D$60)</formula1>
    </dataValidation>
    <dataValidation type="list" allowBlank="1" showInputMessage="1" showErrorMessage="1" sqref="N36">
      <formula1>IF(E36="Riesgo de Corrupción",$F$48:$F$50,$D$51:$D$60)</formula1>
    </dataValidation>
    <dataValidation type="list" allowBlank="1" showInputMessage="1" showErrorMessage="1" sqref="H36:H38 M36">
      <formula1>$D$51:$D$60</formula1>
    </dataValidation>
    <dataValidation type="list" allowBlank="1" showInputMessage="1" showErrorMessage="1" sqref="N123">
      <formula1>IF(E123="Riesgo de Corrupción",$D$62:$D$62,#REF!)</formula1>
    </dataValidation>
    <dataValidation type="list" allowBlank="1" showInputMessage="1" showErrorMessage="1" sqref="AB93 AB82:AB83 AB86:AB90">
      <formula1>$G$28:$G$29</formula1>
    </dataValidation>
    <dataValidation type="list" allowBlank="1" showInputMessage="1" showErrorMessage="1" sqref="I26 N26">
      <formula1>IF(E26="Riesgo de Corrupción",$F$45:$F$47,$D$48:$D$52)</formula1>
    </dataValidation>
    <dataValidation type="list" allowBlank="1" showInputMessage="1" showErrorMessage="1" sqref="H26 M26">
      <formula1>$D$48:$D$52</formula1>
    </dataValidation>
    <dataValidation type="list" allowBlank="1" showInputMessage="1" showErrorMessage="1" sqref="P26">
      <formula1>$E$54:$E$56</formula1>
    </dataValidation>
    <dataValidation type="list" allowBlank="1" showInputMessage="1" showErrorMessage="1" sqref="AB26:AB27">
      <formula1>$G$42:$G$43</formula1>
    </dataValidation>
    <dataValidation type="list" allowBlank="1" showInputMessage="1" showErrorMessage="1" sqref="M152:M156 H152">
      <formula1>$D$37:$D$39</formula1>
    </dataValidation>
    <dataValidation type="list" allowBlank="1" showInputMessage="1" showErrorMessage="1" sqref="AB147 AB152">
      <formula1>$G$111:$G$111</formula1>
    </dataValidation>
    <dataValidation type="list" allowBlank="1" showInputMessage="1" showErrorMessage="1" sqref="P152">
      <formula1>$E$22:$E$39</formula1>
    </dataValidation>
    <dataValidation type="list" allowBlank="1" showInputMessage="1" showErrorMessage="1" sqref="M147 H147">
      <formula1>$D$117:$D$119</formula1>
    </dataValidation>
    <dataValidation type="list" allowBlank="1" showInputMessage="1" showErrorMessage="1" sqref="I64">
      <formula1>IF(E64="Riesgo de Corrupción",$F$158:$F$160,$D$161:$D$165)</formula1>
    </dataValidation>
    <dataValidation type="list" allowBlank="1" showInputMessage="1" showErrorMessage="1" sqref="AB64:AB65">
      <formula1>$G$108:$G$109</formula1>
    </dataValidation>
    <dataValidation type="list" allowBlank="1" showInputMessage="1" showErrorMessage="1" sqref="E21">
      <formula1>$A$64:$A$65</formula1>
    </dataValidation>
    <dataValidation type="list" allowBlank="1" showInputMessage="1" showErrorMessage="1" sqref="I82:I83">
      <formula1>IF(E82="Riesgo de Corrupción",$F$10:$F$25,#REF!)</formula1>
    </dataValidation>
    <dataValidation type="list" allowBlank="1" showInputMessage="1" showErrorMessage="1" sqref="N82:N83">
      <formula1>IF(E82="Riesgo de Corrupción",$F$10:$F$25,#REF!)</formula1>
    </dataValidation>
    <dataValidation type="list" allowBlank="1" showInputMessage="1" showErrorMessage="1" sqref="I93">
      <formula1>IF(E86="Riesgo de Corrupción",$F$10:$F$25,#REF!)</formula1>
    </dataValidation>
    <dataValidation type="list" allowBlank="1" showInputMessage="1" showErrorMessage="1" sqref="N93">
      <formula1>IF(E86="Riesgo de Corrupción",$F$10:$F$25,#REF!)</formula1>
    </dataValidation>
    <dataValidation type="list" allowBlank="1" showInputMessage="1" showErrorMessage="1" sqref="I86:I87">
      <formula1>IF(E84="Riesgo de Corrupción",$F$10:$F$25,#REF!)</formula1>
    </dataValidation>
    <dataValidation type="list" allowBlank="1" showInputMessage="1" showErrorMessage="1" sqref="N86:N87">
      <formula1>IF(E84="Riesgo de Corrupción",$F$10:$F$25,#REF!)</formula1>
    </dataValidation>
    <dataValidation type="list" allowBlank="1" showInputMessage="1" showErrorMessage="1" sqref="I89:I90">
      <formula1>IF(E85="Riesgo de Corrupción",$F$10:$F$25,#REF!)</formula1>
    </dataValidation>
    <dataValidation type="list" allowBlank="1" showInputMessage="1" showErrorMessage="1" sqref="N89:N90">
      <formula1>IF(E85="Riesgo de Corrupción",$F$10:$F$25,#REF!)</formula1>
    </dataValidation>
    <dataValidation type="list" allowBlank="1" showInputMessage="1" showErrorMessage="1" sqref="P79 P74 P71">
      <formula1>$E$31:$E$32</formula1>
    </dataValidation>
    <dataValidation type="list" allowBlank="1" showInputMessage="1" showErrorMessage="1" sqref="H81 M79 H79 M81 M71 H71 H74 M74">
      <formula1>$D$23:$D$29</formula1>
    </dataValidation>
    <dataValidation type="list" allowBlank="1" showInputMessage="1" showErrorMessage="1" sqref="N81 N79 N74">
      <formula1>IF(E74="Riesgo de Corrupción",$F$20:$F$22,$D$23:$D$29)</formula1>
    </dataValidation>
    <dataValidation type="list" allowBlank="1" showInputMessage="1" showErrorMessage="1" sqref="I117:I119">
      <formula1>IF(E117="Riesgo de Corrupción",$F$59:$F$59,$D$60:$D$60)</formula1>
    </dataValidation>
    <dataValidation type="list" allowBlank="1" showInputMessage="1" showErrorMessage="1" sqref="N117:N119">
      <formula1>IF(E117="Riesgo de Corrupción",$F$59:$F$59,$D$60:$D$60)</formula1>
    </dataValidation>
    <dataValidation type="list" allowBlank="1" showInputMessage="1" showErrorMessage="1" sqref="M117:M119">
      <formula1>$D$60:$D$60</formula1>
    </dataValidation>
    <dataValidation type="list" allowBlank="1" showInputMessage="1" showErrorMessage="1" sqref="H117:H119 H66 M77 H77 M66 H123">
      <formula1>$D$164:$D$168</formula1>
    </dataValidation>
    <dataValidation type="list" allowBlank="1" showInputMessage="1" showErrorMessage="1" sqref="P66 P77">
      <formula1>$E$170:$E$172</formula1>
    </dataValidation>
    <dataValidation type="list" allowBlank="1" showInputMessage="1" showErrorMessage="1" sqref="N66 N77">
      <formula1>IF(E66="Riesgo de Corrupción",$F$161:$F$163,$D$164:$D$168)</formula1>
    </dataValidation>
    <dataValidation type="list" allowBlank="1" showInputMessage="1" showErrorMessage="1" sqref="I66 I77">
      <formula1>IF(E66="Riesgo de Corrupción",$F$161:$F$163,$D$164:$D$168)</formula1>
    </dataValidation>
    <dataValidation type="list" allowBlank="1" showInputMessage="1" showErrorMessage="1" sqref="N61:N62 N120">
      <formula1>IF(E61="Riesgo de Corrupción",$F$60:$F$60,#REF!)</formula1>
    </dataValidation>
    <dataValidation type="list" allowBlank="1" showInputMessage="1" showErrorMessage="1" sqref="I61:I62 I123 I120 N121">
      <formula1>IF(E61="Riesgo de Corrupción",$F$60:$F$60,#REF!)</formula1>
    </dataValidation>
    <dataValidation type="list" allowBlank="1" showInputMessage="1" showErrorMessage="1" sqref="AB23">
      <formula1>$G$164:$G$165</formula1>
    </dataValidation>
    <dataValidation type="list" allowBlank="1" showInputMessage="1" showErrorMessage="1" sqref="H61:H63 I63 M63:N63 H22:H23 H35 M35">
      <formula1>$D$170:$D$174</formula1>
    </dataValidation>
    <dataValidation type="list" allowBlank="1" showInputMessage="1" showErrorMessage="1" sqref="P22:P23 P35">
      <formula1>$E$176:$E$178</formula1>
    </dataValidation>
    <dataValidation type="list" allowBlank="1" showInputMessage="1" showErrorMessage="1" sqref="N35">
      <formula1>IF(E35="Riesgo de Corrupción",$F$167:$F$169,$D$170:$D$174)</formula1>
    </dataValidation>
    <dataValidation type="list" allowBlank="1" showInputMessage="1" showErrorMessage="1" sqref="I35">
      <formula1>IF(E35="Riesgo de Corrupción",$F$167:$F$169,$D$170:$D$174)</formula1>
    </dataValidation>
    <dataValidation type="list" allowBlank="1" showInputMessage="1" showErrorMessage="1" sqref="E129:E130 P123:P125 E120:E121 P120:P121 E112:E116 E137:E141 M139:M141 E144 M144 E123:E125 E127 E34 P64:P65">
      <formula1>#REF!</formula1>
    </dataValidation>
    <dataValidation type="list" allowBlank="1" showInputMessage="1" showErrorMessage="1" sqref="I124:I125 M137:M138 H121 M120 N124:N125 M123:M125 M127:N127 M129:N130">
      <formula1>numeros</formula1>
    </dataValidation>
    <dataValidation type="list" allowBlank="1" showInputMessage="1" showErrorMessage="1" sqref="I127 I129">
      <formula1>IF(E127="Riesgo de Corrupción",$F$149:$F$151,$D$152:$D$156)</formula1>
    </dataValidation>
    <dataValidation type="list" allowBlank="1" showInputMessage="1" showErrorMessage="1" sqref="H124:H125 H129:H130 H127">
      <formula1>$D$152:$D$156</formula1>
    </dataValidation>
    <dataValidation type="list" allowBlank="1" showInputMessage="1" showErrorMessage="1" sqref="P127 P129:P130">
      <formula1>$E$158:$E$160</formula1>
    </dataValidation>
    <dataValidation type="list" allowBlank="1" showInputMessage="1" showErrorMessage="1" sqref="H133:H136">
      <formula1>$D$118:$D$119</formula1>
    </dataValidation>
    <dataValidation type="list" allowBlank="1" showInputMessage="1" showErrorMessage="1" sqref="I130">
      <formula1>IF(E131="Riesgo de Corrupción",$F$149:$F$151,$D$152:$D$156)</formula1>
    </dataValidation>
    <dataValidation type="list" allowBlank="1" showInputMessage="1" showErrorMessage="1" sqref="I121">
      <formula1>IF(E122="Riesgo de Corrupción",$F$60:$F$60,#REF!)</formula1>
    </dataValidation>
    <dataValidation type="list" allowBlank="1" showInputMessage="1" showErrorMessage="1" sqref="I112:I114">
      <formula1>IF(E112="Riesgo de Corrupción",$F$163:$F$165,$D$166:$D$170)</formula1>
    </dataValidation>
    <dataValidation type="list" allowBlank="1" showInputMessage="1" showErrorMessage="1" sqref="N113:N114">
      <formula1>IF(E113="Riesgo de Corrupción",$F$163:$F$165,$D$166:$D$170)</formula1>
    </dataValidation>
    <dataValidation type="list" allowBlank="1" showInputMessage="1" showErrorMessage="1" sqref="H112:H114 M114">
      <formula1>$D$166:$D$170</formula1>
    </dataValidation>
    <dataValidation type="list" allowBlank="1" showInputMessage="1" showErrorMessage="1" sqref="P112:P114">
      <formula1>$E$172:$E$174</formula1>
    </dataValidation>
    <dataValidation type="list" allowBlank="1" showInputMessage="1" showErrorMessage="1" sqref="N112">
      <formula1>IF(E112="Riesgo de Corrupción",$D$60:$D$60,#REF!)</formula1>
    </dataValidation>
    <dataValidation type="list" allowBlank="1" showInputMessage="1" showErrorMessage="1" sqref="P115:P116">
      <formula1>$E$115:$E$117</formula1>
    </dataValidation>
    <dataValidation type="list" allowBlank="1" showInputMessage="1" showErrorMessage="1" sqref="H115">
      <formula1>$D$112:$D$113</formula1>
    </dataValidation>
    <dataValidation type="list" allowBlank="1" showInputMessage="1" showErrorMessage="1" sqref="AB112:AB116">
      <formula1>$G$103:$G$104</formula1>
    </dataValidation>
    <dataValidation type="list" allowBlank="1" showInputMessage="1" showErrorMessage="1" sqref="I147">
      <formula1>IF(E147="Riesgo de Corrupción",#REF!,$D$117:$D$119)</formula1>
    </dataValidation>
    <dataValidation type="list" allowBlank="1" showInputMessage="1" showErrorMessage="1" sqref="I115">
      <formula1>IF(E115="Riesgo de Corrupción",$F$111:$F$111,$D$112:$D$113)</formula1>
    </dataValidation>
    <dataValidation type="list" allowBlank="1" showInputMessage="1" showErrorMessage="1" sqref="N137:N141">
      <formula1>IF(E137="Riesgo de Corrupción",#REF!,#REF!)</formula1>
    </dataValidation>
    <dataValidation type="list" allowBlank="1" showInputMessage="1" showErrorMessage="1" sqref="H137:H141 H144">
      <formula1>$D$38:$D$42</formula1>
    </dataValidation>
    <dataValidation type="list" allowBlank="1" showInputMessage="1" showErrorMessage="1" sqref="I137:I141 I144 N144">
      <formula1>IF(E137="Riesgo de Corrupción",$F$35:$F$37,$D$38:$D$42)</formula1>
    </dataValidation>
    <dataValidation type="list" allowBlank="1" showInputMessage="1" showErrorMessage="1" sqref="P137:P141 P144">
      <formula1>$E$44:$E$46</formula1>
    </dataValidation>
    <dataValidation type="list" allowBlank="1" showInputMessage="1" showErrorMessage="1" sqref="I34">
      <formula1>IF(E34="Riesgo de Corrupción",$F$164:$F$166,$D$167:$D$171)</formula1>
    </dataValidation>
    <dataValidation type="list" allowBlank="1" showInputMessage="1" showErrorMessage="1" sqref="N34">
      <formula1>IF(E34="Riesgo de Corrupción",$F$164:$F$166,$D$167:$D$171)</formula1>
    </dataValidation>
    <dataValidation type="list" allowBlank="1" showInputMessage="1" showErrorMessage="1" sqref="P34">
      <formula1>$E$173:$E$175</formula1>
    </dataValidation>
    <dataValidation type="list" allowBlank="1" showInputMessage="1" showErrorMessage="1" sqref="M34 H34">
      <formula1>$D$167:$D$171</formula1>
    </dataValidation>
    <dataValidation type="list" allowBlank="1" showInputMessage="1" showErrorMessage="1" sqref="I152:I156">
      <formula1>IF(E152="Riesgo de Corrupción",$F$33:$F$36,$D$37:$D$39)</formula1>
    </dataValidation>
    <dataValidation type="list" allowBlank="1" showInputMessage="1" showErrorMessage="1" sqref="N152:N156">
      <formula1>IF(E152="Riesgo de Corrupción",$F$33:$F$36,$D$37:$D$39)</formula1>
    </dataValidation>
    <dataValidation type="list" allowBlank="1" showInputMessage="1" showErrorMessage="1" sqref="M22:M23">
      <formula1>$D$20:$D$135</formula1>
    </dataValidation>
    <dataValidation type="list" allowBlank="1" showInputMessage="1" showErrorMessage="1" sqref="I22:I23">
      <formula1>IF(E22="Riesgo de Corrupción",#REF!,$D$20:$D$135)</formula1>
    </dataValidation>
    <dataValidation type="list" allowBlank="1" showInputMessage="1" showErrorMessage="1" sqref="N22:N23">
      <formula1>IF(E22="Riesgo de Corrupción",#REF!,$D$20:$D$135)</formula1>
    </dataValidation>
  </dataValidations>
  <printOptions horizontalCentered="1" verticalCentered="1"/>
  <pageMargins left="0" right="0" top="0" bottom="0" header="0" footer="0"/>
  <pageSetup paperSize="9" scale="3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E27"/>
  <sheetViews>
    <sheetView showGridLines="0" zoomScale="80" zoomScaleNormal="80" workbookViewId="0">
      <selection activeCell="A36" sqref="A36"/>
    </sheetView>
  </sheetViews>
  <sheetFormatPr baseColWidth="10" defaultRowHeight="15" x14ac:dyDescent="0.25"/>
  <cols>
    <col min="1" max="1" width="35.42578125" style="16" customWidth="1"/>
    <col min="2" max="2" width="44.28515625" style="1" customWidth="1"/>
    <col min="3" max="3" width="11.7109375" customWidth="1"/>
    <col min="4" max="4" width="9.7109375" customWidth="1"/>
  </cols>
  <sheetData>
    <row r="8" spans="2:3" x14ac:dyDescent="0.25">
      <c r="B8" s="19"/>
      <c r="C8" s="20"/>
    </row>
    <row r="9" spans="2:3" x14ac:dyDescent="0.25">
      <c r="B9" s="19"/>
      <c r="C9" s="20"/>
    </row>
    <row r="10" spans="2:3" x14ac:dyDescent="0.25">
      <c r="B10" s="19"/>
      <c r="C10" s="20"/>
    </row>
    <row r="11" spans="2:3" x14ac:dyDescent="0.25">
      <c r="B11" s="19"/>
      <c r="C11" s="20"/>
    </row>
    <row r="12" spans="2:3" x14ac:dyDescent="0.25">
      <c r="B12" s="19"/>
      <c r="C12" s="20"/>
    </row>
    <row r="19" spans="1:5" x14ac:dyDescent="0.25">
      <c r="C19" s="45">
        <v>2016</v>
      </c>
      <c r="D19" s="45">
        <v>2017</v>
      </c>
      <c r="E19" s="45">
        <v>2018</v>
      </c>
    </row>
    <row r="20" spans="1:5" s="16" customFormat="1" x14ac:dyDescent="0.25">
      <c r="B20" s="106" t="s">
        <v>983</v>
      </c>
      <c r="C20" s="45">
        <v>0</v>
      </c>
      <c r="D20" s="45">
        <v>18</v>
      </c>
      <c r="E20" s="45">
        <v>35</v>
      </c>
    </row>
    <row r="21" spans="1:5" s="16" customFormat="1" ht="30" x14ac:dyDescent="0.25">
      <c r="B21" s="3" t="s">
        <v>984</v>
      </c>
      <c r="C21" s="61">
        <v>2</v>
      </c>
      <c r="D21" s="45">
        <v>9</v>
      </c>
      <c r="E21" s="104">
        <v>13</v>
      </c>
    </row>
    <row r="22" spans="1:5" ht="30" x14ac:dyDescent="0.25">
      <c r="B22" s="3" t="s">
        <v>985</v>
      </c>
      <c r="C22" s="61">
        <v>3</v>
      </c>
      <c r="D22" s="45">
        <v>31</v>
      </c>
      <c r="E22" s="104">
        <v>27</v>
      </c>
    </row>
    <row r="23" spans="1:5" s="16" customFormat="1" ht="30" x14ac:dyDescent="0.25">
      <c r="B23" s="3" t="s">
        <v>986</v>
      </c>
      <c r="C23" s="61">
        <v>5</v>
      </c>
      <c r="D23" s="45">
        <v>6</v>
      </c>
      <c r="E23" s="104">
        <v>7</v>
      </c>
    </row>
    <row r="24" spans="1:5" x14ac:dyDescent="0.25">
      <c r="B24" s="3" t="s">
        <v>189</v>
      </c>
      <c r="C24" s="61">
        <v>0</v>
      </c>
      <c r="D24" s="45">
        <v>15</v>
      </c>
      <c r="E24" s="104">
        <v>18</v>
      </c>
    </row>
    <row r="25" spans="1:5" s="16" customFormat="1" x14ac:dyDescent="0.25">
      <c r="A25" s="105" t="s">
        <v>982</v>
      </c>
      <c r="B25" s="3" t="s">
        <v>488</v>
      </c>
      <c r="C25" s="45">
        <v>1</v>
      </c>
      <c r="D25" s="45">
        <v>2</v>
      </c>
      <c r="E25" s="104">
        <v>4</v>
      </c>
    </row>
    <row r="26" spans="1:5" ht="30" x14ac:dyDescent="0.25">
      <c r="B26" s="3" t="s">
        <v>987</v>
      </c>
      <c r="C26" s="61">
        <v>0</v>
      </c>
      <c r="D26" s="45">
        <v>5</v>
      </c>
      <c r="E26" s="104">
        <v>5</v>
      </c>
    </row>
    <row r="27" spans="1:5" x14ac:dyDescent="0.25">
      <c r="B27" s="106"/>
      <c r="C27" s="45"/>
      <c r="D27" s="45"/>
      <c r="E27" s="45"/>
    </row>
  </sheetData>
  <sheetProtection algorithmName="SHA-512" hashValue="HeSqajsFp9jPcxcYfi12bnBrJppSdmc/e5lfI5K/3C2/Z9niHYWPiH0wDyHyyQLIZoeSI0C7/eyg6BS78zLEIA==" saltValue="rMU22TkaZul8XMztB8w/Cg==" spinCount="100000" sheet="1" objects="1" scenarios="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V31"/>
  <sheetViews>
    <sheetView showGridLines="0" zoomScale="70" zoomScaleNormal="70" workbookViewId="0">
      <selection activeCell="A38" sqref="A38"/>
    </sheetView>
  </sheetViews>
  <sheetFormatPr baseColWidth="10" defaultRowHeight="15" x14ac:dyDescent="0.25"/>
  <cols>
    <col min="1" max="1" width="11.42578125" style="16"/>
    <col min="2" max="2" width="12.5703125" style="1" customWidth="1"/>
    <col min="3" max="3" width="11.7109375" style="1" customWidth="1"/>
    <col min="4" max="16384" width="11.42578125" style="16"/>
  </cols>
  <sheetData>
    <row r="3" spans="2:8" ht="41.25" customHeight="1" x14ac:dyDescent="0.25">
      <c r="B3" s="16"/>
      <c r="C3" s="15"/>
      <c r="D3" s="10"/>
      <c r="E3" s="10"/>
      <c r="F3" s="10"/>
      <c r="G3" s="10"/>
    </row>
    <row r="4" spans="2:8" x14ac:dyDescent="0.25">
      <c r="B4" s="16"/>
      <c r="C4" s="15"/>
      <c r="D4" s="11" t="s">
        <v>183</v>
      </c>
      <c r="E4" s="12" t="s">
        <v>186</v>
      </c>
      <c r="F4" s="13" t="s">
        <v>187</v>
      </c>
      <c r="G4" s="14" t="s">
        <v>188</v>
      </c>
    </row>
    <row r="5" spans="2:8" ht="30" x14ac:dyDescent="0.25">
      <c r="B5" s="16"/>
      <c r="C5" s="3" t="s">
        <v>184</v>
      </c>
      <c r="D5" s="40">
        <v>48</v>
      </c>
      <c r="E5" s="40">
        <v>21</v>
      </c>
      <c r="F5" s="40">
        <v>3</v>
      </c>
      <c r="G5" s="40">
        <v>2</v>
      </c>
      <c r="H5" s="62">
        <f>SUM(D5:G5)</f>
        <v>74</v>
      </c>
    </row>
    <row r="6" spans="2:8" ht="30" x14ac:dyDescent="0.25">
      <c r="B6" s="16"/>
      <c r="C6" s="3" t="s">
        <v>185</v>
      </c>
      <c r="D6" s="40">
        <v>37</v>
      </c>
      <c r="E6" s="40">
        <v>23</v>
      </c>
      <c r="F6" s="40">
        <v>10</v>
      </c>
      <c r="G6" s="40">
        <v>4</v>
      </c>
      <c r="H6" s="62">
        <f>SUM(D6:G6)</f>
        <v>74</v>
      </c>
    </row>
    <row r="7" spans="2:8" x14ac:dyDescent="0.25">
      <c r="B7" s="16"/>
      <c r="C7" s="16"/>
      <c r="H7" s="62"/>
    </row>
    <row r="8" spans="2:8" x14ac:dyDescent="0.25">
      <c r="B8" s="16"/>
      <c r="C8" s="16"/>
    </row>
    <row r="9" spans="2:8" s="15" customFormat="1" ht="36" customHeight="1" x14ac:dyDescent="0.25">
      <c r="C9" s="9" t="s">
        <v>279</v>
      </c>
      <c r="D9" s="107" t="s">
        <v>988</v>
      </c>
      <c r="E9" s="107" t="s">
        <v>989</v>
      </c>
      <c r="F9" s="108" t="s">
        <v>990</v>
      </c>
      <c r="G9" s="109" t="s">
        <v>989</v>
      </c>
    </row>
    <row r="10" spans="2:8" ht="40.5" customHeight="1" x14ac:dyDescent="0.25">
      <c r="C10" s="9" t="s">
        <v>279</v>
      </c>
      <c r="D10" s="110">
        <v>0.24</v>
      </c>
      <c r="E10" s="109">
        <v>0.09</v>
      </c>
      <c r="F10" s="108">
        <v>0.64400000000000002</v>
      </c>
      <c r="G10" s="109">
        <v>1</v>
      </c>
    </row>
    <row r="15" spans="2:8" x14ac:dyDescent="0.25">
      <c r="B15" s="278" t="s">
        <v>280</v>
      </c>
      <c r="C15" s="278"/>
      <c r="D15" s="278"/>
    </row>
    <row r="16" spans="2:8" x14ac:dyDescent="0.25">
      <c r="B16" s="278"/>
      <c r="C16" s="278"/>
      <c r="D16" s="278"/>
    </row>
    <row r="17" spans="2:22" x14ac:dyDescent="0.25">
      <c r="B17" s="278"/>
      <c r="C17" s="278"/>
      <c r="D17" s="278"/>
    </row>
    <row r="18" spans="2:22" x14ac:dyDescent="0.25">
      <c r="B18" s="278"/>
      <c r="C18" s="278"/>
      <c r="D18" s="278"/>
    </row>
    <row r="22" spans="2:22" x14ac:dyDescent="0.25">
      <c r="D22" s="16">
        <v>200</v>
      </c>
    </row>
    <row r="26" spans="2:22" x14ac:dyDescent="0.25">
      <c r="U26" s="20"/>
      <c r="V26" s="20"/>
    </row>
    <row r="27" spans="2:22" x14ac:dyDescent="0.25">
      <c r="U27" s="20"/>
      <c r="V27" s="20"/>
    </row>
    <row r="28" spans="2:22" x14ac:dyDescent="0.25">
      <c r="U28" s="20"/>
      <c r="V28" s="20"/>
    </row>
    <row r="29" spans="2:22" x14ac:dyDescent="0.25">
      <c r="U29" s="20"/>
      <c r="V29" s="20"/>
    </row>
    <row r="30" spans="2:22" x14ac:dyDescent="0.25">
      <c r="U30" s="20"/>
      <c r="V30" s="20"/>
    </row>
    <row r="31" spans="2:22" x14ac:dyDescent="0.25">
      <c r="U31" s="20"/>
      <c r="V31" s="20"/>
    </row>
  </sheetData>
  <sheetProtection algorithmName="SHA-512" hashValue="hJt4urVk7nq3iijJakqYE/gXiLz7u8+7kRl6vRvRK/HodqaRspPI+LHULidnd0bzd/WQcDSnenGlVSsTUEyuoQ==" saltValue="Obb+XqF31uprfP7JMSC3nw==" spinCount="100000" sheet="1" objects="1" scenarios="1"/>
  <mergeCells count="1">
    <mergeCell ref="B15:D1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1"/>
  <sheetViews>
    <sheetView showGridLines="0" zoomScale="60" zoomScaleNormal="60" workbookViewId="0">
      <selection activeCell="A39" sqref="A39"/>
    </sheetView>
  </sheetViews>
  <sheetFormatPr baseColWidth="10" defaultRowHeight="15" x14ac:dyDescent="0.25"/>
  <cols>
    <col min="1" max="1" width="11.42578125" style="16"/>
    <col min="2" max="2" width="12.5703125" style="44" customWidth="1"/>
    <col min="3" max="3" width="11.7109375" style="44" customWidth="1"/>
    <col min="4" max="4" width="18" style="16" customWidth="1"/>
    <col min="5" max="5" width="15" style="16" customWidth="1"/>
    <col min="6" max="6" width="21.7109375" style="16" customWidth="1"/>
    <col min="7" max="7" width="15" style="16" customWidth="1"/>
    <col min="8" max="16384" width="11.42578125" style="16"/>
  </cols>
  <sheetData>
    <row r="2" spans="2:9" ht="18.75" x14ac:dyDescent="0.3">
      <c r="B2" s="46"/>
      <c r="C2" s="46"/>
      <c r="D2" s="47"/>
      <c r="E2" s="47"/>
      <c r="F2" s="47"/>
      <c r="G2" s="47"/>
      <c r="H2" s="47"/>
      <c r="I2" s="47"/>
    </row>
    <row r="3" spans="2:9" ht="41.25" customHeight="1" x14ac:dyDescent="0.3">
      <c r="B3" s="47"/>
      <c r="C3" s="48"/>
      <c r="D3" s="49"/>
      <c r="E3" s="49"/>
      <c r="F3" s="49"/>
      <c r="G3" s="49"/>
      <c r="H3" s="47"/>
      <c r="I3" s="47"/>
    </row>
    <row r="4" spans="2:9" ht="63" x14ac:dyDescent="0.3">
      <c r="B4" s="47"/>
      <c r="C4" s="53"/>
      <c r="D4" s="54" t="s">
        <v>183</v>
      </c>
      <c r="E4" s="55" t="s">
        <v>186</v>
      </c>
      <c r="F4" s="56" t="s">
        <v>187</v>
      </c>
      <c r="G4" s="57" t="s">
        <v>188</v>
      </c>
      <c r="H4" s="47"/>
      <c r="I4" s="47"/>
    </row>
    <row r="5" spans="2:9" ht="31.5" x14ac:dyDescent="0.3">
      <c r="B5" s="47"/>
      <c r="C5" s="58">
        <v>2016</v>
      </c>
      <c r="D5" s="59">
        <v>9</v>
      </c>
      <c r="E5" s="59">
        <v>3</v>
      </c>
      <c r="F5" s="59">
        <v>0</v>
      </c>
      <c r="G5" s="59">
        <v>0</v>
      </c>
      <c r="H5" s="47"/>
      <c r="I5" s="47"/>
    </row>
    <row r="6" spans="2:9" ht="31.5" x14ac:dyDescent="0.3">
      <c r="B6" s="47"/>
      <c r="C6" s="58">
        <v>2017</v>
      </c>
      <c r="D6" s="59">
        <v>16</v>
      </c>
      <c r="E6" s="59">
        <v>38</v>
      </c>
      <c r="F6" s="59">
        <v>11</v>
      </c>
      <c r="G6" s="59">
        <v>3</v>
      </c>
      <c r="H6" s="47"/>
      <c r="I6" s="47"/>
    </row>
    <row r="7" spans="2:9" ht="31.5" x14ac:dyDescent="0.5">
      <c r="B7" s="47"/>
      <c r="C7" s="60">
        <v>2018</v>
      </c>
      <c r="D7" s="60">
        <v>37</v>
      </c>
      <c r="E7" s="60">
        <v>23</v>
      </c>
      <c r="F7" s="60">
        <v>10</v>
      </c>
      <c r="G7" s="60">
        <v>4</v>
      </c>
      <c r="H7" s="47"/>
      <c r="I7" s="47"/>
    </row>
    <row r="8" spans="2:9" ht="18.75" x14ac:dyDescent="0.3">
      <c r="B8" s="47"/>
      <c r="C8" s="47"/>
      <c r="D8" s="47"/>
      <c r="E8" s="47"/>
      <c r="F8" s="47"/>
      <c r="G8" s="47"/>
      <c r="H8" s="47"/>
      <c r="I8" s="47"/>
    </row>
    <row r="9" spans="2:9" s="15" customFormat="1" ht="36" customHeight="1" x14ac:dyDescent="0.25">
      <c r="B9" s="48"/>
      <c r="C9" s="50" t="s">
        <v>279</v>
      </c>
      <c r="D9" s="51">
        <v>-0.35289999999999999</v>
      </c>
      <c r="E9" s="52">
        <v>-0.2702</v>
      </c>
      <c r="F9" s="51">
        <v>1.4443999999999999</v>
      </c>
      <c r="G9" s="52">
        <v>1.5</v>
      </c>
      <c r="H9" s="48"/>
      <c r="I9" s="48"/>
    </row>
    <row r="10" spans="2:9" ht="18.75" x14ac:dyDescent="0.3">
      <c r="B10" s="46"/>
      <c r="C10" s="46"/>
      <c r="D10" s="47"/>
      <c r="E10" s="47"/>
      <c r="F10" s="47"/>
      <c r="G10" s="47"/>
      <c r="H10" s="47"/>
      <c r="I10" s="47"/>
    </row>
    <row r="11" spans="2:9" ht="18.75" x14ac:dyDescent="0.3">
      <c r="B11" s="46"/>
      <c r="C11" s="46"/>
      <c r="D11" s="47"/>
      <c r="E11" s="47"/>
      <c r="F11" s="47"/>
      <c r="G11" s="47"/>
      <c r="H11" s="47"/>
      <c r="I11" s="47"/>
    </row>
    <row r="15" spans="2:9" x14ac:dyDescent="0.25">
      <c r="B15" s="278" t="s">
        <v>280</v>
      </c>
      <c r="C15" s="278"/>
      <c r="D15" s="278"/>
    </row>
    <row r="16" spans="2:9" x14ac:dyDescent="0.25">
      <c r="B16" s="278"/>
      <c r="C16" s="278"/>
      <c r="D16" s="278"/>
    </row>
    <row r="17" spans="2:22" x14ac:dyDescent="0.25">
      <c r="B17" s="278"/>
      <c r="C17" s="278"/>
      <c r="D17" s="278"/>
    </row>
    <row r="18" spans="2:22" x14ac:dyDescent="0.25">
      <c r="B18" s="278"/>
      <c r="C18" s="278"/>
      <c r="D18" s="278"/>
    </row>
    <row r="26" spans="2:22" x14ac:dyDescent="0.25">
      <c r="U26" s="20"/>
      <c r="V26" s="20"/>
    </row>
    <row r="27" spans="2:22" x14ac:dyDescent="0.25">
      <c r="U27" s="20"/>
      <c r="V27" s="20"/>
    </row>
    <row r="28" spans="2:22" x14ac:dyDescent="0.25">
      <c r="U28" s="20"/>
      <c r="V28" s="20"/>
    </row>
    <row r="29" spans="2:22" x14ac:dyDescent="0.25">
      <c r="U29" s="20"/>
      <c r="V29" s="20"/>
    </row>
    <row r="30" spans="2:22" x14ac:dyDescent="0.25">
      <c r="U30" s="20"/>
      <c r="V30" s="20"/>
    </row>
    <row r="31" spans="2:22" x14ac:dyDescent="0.25">
      <c r="U31" s="20"/>
      <c r="V31" s="20"/>
    </row>
  </sheetData>
  <sheetProtection algorithmName="SHA-512" hashValue="zh29SHBl5XHqZH8hFyeIH2vLSqRpPcc79JNF6gc7XCC6qcEeziHhb789MpvPrceP/SzKKX9gioHWd8AKl147Ig==" saltValue="+ix98XqQo0Wtw3QkPs4boA==" spinCount="100000" sheet="1" objects="1" scenarios="1"/>
  <mergeCells count="1">
    <mergeCell ref="B15:D1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zoomScale="30" zoomScaleNormal="30" workbookViewId="0">
      <selection activeCell="A71" sqref="A71"/>
    </sheetView>
  </sheetViews>
  <sheetFormatPr baseColWidth="10" defaultRowHeight="15" x14ac:dyDescent="0.25"/>
  <cols>
    <col min="1" max="1" width="20.7109375" style="1" customWidth="1"/>
    <col min="2" max="7" width="15.42578125" customWidth="1"/>
  </cols>
  <sheetData>
    <row r="1" spans="1:7" x14ac:dyDescent="0.25">
      <c r="B1" s="279"/>
      <c r="C1" s="279"/>
      <c r="D1" s="279"/>
      <c r="E1" s="2"/>
    </row>
    <row r="2" spans="1:7" s="2" customFormat="1" x14ac:dyDescent="0.25">
      <c r="A2" s="3"/>
      <c r="B2" s="5" t="s">
        <v>183</v>
      </c>
      <c r="C2" s="6" t="s">
        <v>186</v>
      </c>
      <c r="D2" s="7" t="s">
        <v>187</v>
      </c>
      <c r="E2" s="8" t="s">
        <v>188</v>
      </c>
      <c r="G2" s="4" t="s">
        <v>182</v>
      </c>
    </row>
    <row r="3" spans="1:7" s="113" customFormat="1" ht="66" customHeight="1" x14ac:dyDescent="0.25">
      <c r="A3" s="17" t="s">
        <v>91</v>
      </c>
      <c r="B3" s="112">
        <v>6</v>
      </c>
      <c r="C3" s="112">
        <v>0</v>
      </c>
      <c r="D3" s="112">
        <v>0</v>
      </c>
      <c r="E3" s="112">
        <v>0</v>
      </c>
      <c r="G3" s="112">
        <v>6</v>
      </c>
    </row>
    <row r="4" spans="1:7" s="113" customFormat="1" ht="63.75" customHeight="1" x14ac:dyDescent="0.25">
      <c r="A4" s="17" t="s">
        <v>98</v>
      </c>
      <c r="B4" s="112">
        <v>0</v>
      </c>
      <c r="C4" s="112">
        <v>1</v>
      </c>
      <c r="D4" s="112">
        <v>3</v>
      </c>
      <c r="E4" s="112">
        <v>0</v>
      </c>
      <c r="G4" s="112">
        <v>4</v>
      </c>
    </row>
    <row r="5" spans="1:7" s="113" customFormat="1" ht="57.75" customHeight="1" x14ac:dyDescent="0.25">
      <c r="A5" s="18" t="s">
        <v>100</v>
      </c>
      <c r="B5" s="112">
        <v>4</v>
      </c>
      <c r="C5" s="112">
        <v>1</v>
      </c>
      <c r="D5" s="112">
        <v>0</v>
      </c>
      <c r="E5" s="112">
        <v>0</v>
      </c>
      <c r="G5" s="112">
        <v>5</v>
      </c>
    </row>
    <row r="6" spans="1:7" s="113" customFormat="1" ht="52.5" customHeight="1" x14ac:dyDescent="0.25">
      <c r="A6" s="18" t="s">
        <v>102</v>
      </c>
      <c r="B6" s="112">
        <v>3</v>
      </c>
      <c r="C6" s="112">
        <v>0</v>
      </c>
      <c r="D6" s="112">
        <v>0</v>
      </c>
      <c r="E6" s="112">
        <v>0</v>
      </c>
      <c r="G6" s="112">
        <v>3</v>
      </c>
    </row>
    <row r="7" spans="1:7" s="113" customFormat="1" ht="60" customHeight="1" x14ac:dyDescent="0.25">
      <c r="A7" s="18" t="s">
        <v>104</v>
      </c>
      <c r="B7" s="112">
        <v>0</v>
      </c>
      <c r="C7" s="112">
        <v>3</v>
      </c>
      <c r="D7" s="112">
        <v>1</v>
      </c>
      <c r="E7" s="112">
        <v>0</v>
      </c>
      <c r="G7" s="112">
        <v>4</v>
      </c>
    </row>
    <row r="8" spans="1:7" s="41" customFormat="1" ht="51.75" customHeight="1" x14ac:dyDescent="0.25">
      <c r="A8" s="111" t="s">
        <v>180</v>
      </c>
      <c r="B8" s="40">
        <v>2</v>
      </c>
      <c r="C8" s="40">
        <v>1</v>
      </c>
      <c r="D8" s="40">
        <v>0</v>
      </c>
      <c r="E8" s="40">
        <v>0</v>
      </c>
      <c r="G8" s="40">
        <v>3</v>
      </c>
    </row>
    <row r="9" spans="1:7" s="41" customFormat="1" ht="41.25" customHeight="1" x14ac:dyDescent="0.25">
      <c r="A9" s="111" t="s">
        <v>181</v>
      </c>
      <c r="B9" s="40">
        <v>7</v>
      </c>
      <c r="C9" s="40">
        <v>0</v>
      </c>
      <c r="D9" s="40">
        <v>0</v>
      </c>
      <c r="E9" s="40">
        <v>0</v>
      </c>
      <c r="G9" s="40">
        <v>7</v>
      </c>
    </row>
    <row r="10" spans="1:7" s="41" customFormat="1" ht="50.25" customHeight="1" x14ac:dyDescent="0.25">
      <c r="A10" s="111" t="s">
        <v>173</v>
      </c>
      <c r="B10" s="42">
        <v>2</v>
      </c>
      <c r="C10" s="42">
        <v>0</v>
      </c>
      <c r="D10" s="42">
        <v>0</v>
      </c>
      <c r="E10" s="42">
        <v>0</v>
      </c>
      <c r="F10" s="43"/>
      <c r="G10" s="42">
        <v>2</v>
      </c>
    </row>
    <row r="11" spans="1:7" s="41" customFormat="1" ht="63" customHeight="1" x14ac:dyDescent="0.25">
      <c r="A11" s="111" t="s">
        <v>125</v>
      </c>
      <c r="B11" s="40">
        <v>1</v>
      </c>
      <c r="C11" s="40">
        <v>0</v>
      </c>
      <c r="D11" s="40">
        <v>0</v>
      </c>
      <c r="E11" s="40">
        <v>0</v>
      </c>
      <c r="G11" s="40">
        <v>1</v>
      </c>
    </row>
    <row r="12" spans="1:7" s="41" customFormat="1" ht="49.5" customHeight="1" x14ac:dyDescent="0.25">
      <c r="A12" s="111" t="s">
        <v>178</v>
      </c>
      <c r="B12" s="40">
        <v>5</v>
      </c>
      <c r="C12" s="40">
        <v>2</v>
      </c>
      <c r="D12" s="40">
        <v>2</v>
      </c>
      <c r="E12" s="40">
        <v>0</v>
      </c>
      <c r="G12" s="40">
        <v>9</v>
      </c>
    </row>
    <row r="13" spans="1:7" s="41" customFormat="1" ht="57.75" customHeight="1" x14ac:dyDescent="0.25">
      <c r="A13" s="111" t="s">
        <v>167</v>
      </c>
      <c r="B13" s="40">
        <v>2</v>
      </c>
      <c r="C13" s="40">
        <v>2</v>
      </c>
      <c r="D13" s="40">
        <v>0</v>
      </c>
      <c r="E13" s="40">
        <v>0</v>
      </c>
      <c r="G13" s="40">
        <v>4</v>
      </c>
    </row>
    <row r="14" spans="1:7" s="41" customFormat="1" ht="51.75" customHeight="1" x14ac:dyDescent="0.25">
      <c r="A14" s="111" t="s">
        <v>145</v>
      </c>
      <c r="B14" s="40">
        <v>1</v>
      </c>
      <c r="C14" s="40">
        <v>1</v>
      </c>
      <c r="D14" s="40">
        <v>0</v>
      </c>
      <c r="E14" s="40">
        <v>0</v>
      </c>
      <c r="G14" s="40">
        <v>2</v>
      </c>
    </row>
    <row r="15" spans="1:7" s="41" customFormat="1" ht="51" customHeight="1" x14ac:dyDescent="0.25">
      <c r="A15" s="111" t="s">
        <v>146</v>
      </c>
      <c r="B15" s="40">
        <v>1</v>
      </c>
      <c r="C15" s="40">
        <v>6</v>
      </c>
      <c r="D15" s="40">
        <v>2</v>
      </c>
      <c r="E15" s="40">
        <v>1</v>
      </c>
      <c r="G15" s="40">
        <v>10</v>
      </c>
    </row>
    <row r="16" spans="1:7" s="41" customFormat="1" ht="42.75" customHeight="1" x14ac:dyDescent="0.25">
      <c r="A16" s="111" t="s">
        <v>157</v>
      </c>
      <c r="B16" s="40">
        <v>1</v>
      </c>
      <c r="C16" s="40">
        <v>5</v>
      </c>
      <c r="D16" s="40">
        <v>0</v>
      </c>
      <c r="E16" s="40">
        <v>0</v>
      </c>
      <c r="G16" s="40">
        <v>6</v>
      </c>
    </row>
    <row r="17" spans="1:7" s="41" customFormat="1" ht="44.25" customHeight="1" x14ac:dyDescent="0.25">
      <c r="A17" s="111" t="s">
        <v>281</v>
      </c>
      <c r="B17" s="40">
        <v>0</v>
      </c>
      <c r="C17" s="40">
        <v>0</v>
      </c>
      <c r="D17" s="40">
        <v>0</v>
      </c>
      <c r="E17" s="40">
        <v>3</v>
      </c>
      <c r="G17" s="40">
        <v>3</v>
      </c>
    </row>
    <row r="18" spans="1:7" s="113" customFormat="1" ht="57" customHeight="1" x14ac:dyDescent="0.25">
      <c r="A18" s="18" t="s">
        <v>166</v>
      </c>
      <c r="B18" s="112">
        <v>2</v>
      </c>
      <c r="C18" s="112">
        <v>1</v>
      </c>
      <c r="D18" s="112">
        <v>2</v>
      </c>
      <c r="E18" s="112">
        <v>0</v>
      </c>
      <c r="G18" s="112">
        <v>5</v>
      </c>
    </row>
    <row r="19" spans="1:7" x14ac:dyDescent="0.25">
      <c r="B19">
        <f>SUM(B3:B18)</f>
        <v>37</v>
      </c>
      <c r="C19">
        <f>SUM(C3:C18)</f>
        <v>23</v>
      </c>
      <c r="D19">
        <f>SUM(D3:D18)</f>
        <v>10</v>
      </c>
      <c r="E19">
        <f>SUM(E3:E18)</f>
        <v>4</v>
      </c>
      <c r="G19" s="2">
        <f>SUM(G3:G18)</f>
        <v>74</v>
      </c>
    </row>
  </sheetData>
  <sheetProtection algorithmName="SHA-512" hashValue="kiWGzYd1Oxv1da04w1RZNHICHj7GEzYvG0LlrJ4VJVd8415nL5K1D4bYjHNDWlQDoV2ugO+MpDXDl9HjhExL7Q==" saltValue="hM8Q618vFqzy+MMEsqoCUg==" spinCount="100000" sheet="1" objects="1" scenarios="1"/>
  <mergeCells count="1">
    <mergeCell ref="B1:D1"/>
  </mergeCell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Mapa de Riesgos Gestión V3</vt:lpstr>
      <vt:lpstr>Tipos de riesgos ANT V3 2018</vt:lpstr>
      <vt:lpstr>Dinamica global Riesgos ANT V3</vt:lpstr>
      <vt:lpstr>Comparativo Riesgos 2016 a 2018</vt:lpstr>
      <vt:lpstr>Riesgo residual por Proceso V3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Carlos Orozco Zequeda</dc:creator>
  <cp:lastModifiedBy>Jorge Andres Merizalde Maldonado</cp:lastModifiedBy>
  <cp:lastPrinted>2017-03-09T19:10:26Z</cp:lastPrinted>
  <dcterms:created xsi:type="dcterms:W3CDTF">2017-02-14T13:15:27Z</dcterms:created>
  <dcterms:modified xsi:type="dcterms:W3CDTF">2018-10-16T16:50:26Z</dcterms:modified>
</cp:coreProperties>
</file>