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sandra.bejarano\Documents\ANT\Auditoria Proyecto Productivo\Final\"/>
    </mc:Choice>
  </mc:AlternateContent>
  <xr:revisionPtr revIDLastSave="0" documentId="13_ncr:1_{15064502-1338-4040-BA8F-CFAF9976E888}" xr6:coauthVersionLast="47" xr6:coauthVersionMax="47" xr10:uidLastSave="{00000000-0000-0000-0000-000000000000}"/>
  <bookViews>
    <workbookView xWindow="-120" yWindow="-120" windowWidth="20730" windowHeight="11160" firstSheet="1" activeTab="1" xr2:uid="{00000000-000D-0000-FFFF-FFFF00000000}"/>
  </bookViews>
  <sheets>
    <sheet name="CATEGORIAS" sheetId="1" state="hidden" r:id="rId1"/>
    <sheet name="Papel de Trabajo Dolly" sheetId="9" r:id="rId2"/>
    <sheet name="Papel de Trabajo Diana SIT" sheetId="4" r:id="rId3"/>
    <sheet name="DICCIONARIO DATOS" sheetId="3" state="hidden" r:id="rId4"/>
    <sheet name="Papel de Trabajo Hector" sheetId="8" r:id="rId5"/>
    <sheet name="Papel de Trabajo Sandra" sheetId="10" r:id="rId6"/>
  </sheets>
  <externalReferences>
    <externalReference r:id="rId7"/>
    <externalReference r:id="rId8"/>
  </externalReferences>
  <definedNames>
    <definedName name="_xlnm._FilterDatabase" localSheetId="2" hidden="1">'Papel de Trabajo Diana SIT'!$A$6:$EF$48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8" l="1"/>
  <c r="M43" i="8"/>
  <c r="R43" i="8"/>
  <c r="W43" i="8"/>
  <c r="AB43" i="8"/>
  <c r="AG43" i="8"/>
  <c r="AL43" i="8"/>
  <c r="AQ43" i="8"/>
  <c r="AV43" i="8"/>
  <c r="BA43" i="8"/>
  <c r="BF43" i="8"/>
  <c r="BK43" i="8"/>
  <c r="BP43" i="8"/>
  <c r="BU43" i="8"/>
  <c r="BZ43" i="8"/>
  <c r="CE43" i="8"/>
  <c r="CJ43" i="8"/>
  <c r="CO43" i="8"/>
  <c r="CT43" i="8"/>
  <c r="CY43" i="8"/>
  <c r="DD43" i="8"/>
  <c r="DI43" i="8"/>
  <c r="DN43" i="8"/>
  <c r="DS43" i="8"/>
  <c r="DX43" i="8"/>
  <c r="EA43" i="8"/>
  <c r="DX48" i="8"/>
  <c r="G43" i="8"/>
  <c r="L43" i="8"/>
  <c r="Q43" i="8"/>
  <c r="V43" i="8"/>
  <c r="AA43" i="8"/>
  <c r="AF43" i="8"/>
  <c r="AK43" i="8"/>
  <c r="AP43" i="8"/>
  <c r="AU43" i="8"/>
  <c r="AZ43" i="8"/>
  <c r="BE43" i="8"/>
  <c r="BJ43" i="8"/>
  <c r="BO43" i="8"/>
  <c r="BT43" i="8"/>
  <c r="BY43" i="8"/>
  <c r="CD43" i="8"/>
  <c r="CI43" i="8"/>
  <c r="CN43" i="8"/>
  <c r="CS43" i="8"/>
  <c r="CX43" i="8"/>
  <c r="DC43" i="8"/>
  <c r="DH43" i="8"/>
  <c r="DM43" i="8"/>
  <c r="DR43" i="8"/>
  <c r="DW43" i="8"/>
  <c r="DZ43" i="8"/>
  <c r="DW48" i="8"/>
  <c r="F43" i="8"/>
  <c r="K43" i="8"/>
  <c r="P43" i="8"/>
  <c r="U43" i="8"/>
  <c r="Z43" i="8"/>
  <c r="AE43" i="8"/>
  <c r="AJ43" i="8"/>
  <c r="AO43" i="8"/>
  <c r="AT43" i="8"/>
  <c r="AY43" i="8"/>
  <c r="BD43" i="8"/>
  <c r="BI43" i="8"/>
  <c r="BN43" i="8"/>
  <c r="BS43" i="8"/>
  <c r="BX43" i="8"/>
  <c r="CC43" i="8"/>
  <c r="CH43" i="8"/>
  <c r="CM43" i="8"/>
  <c r="CR43" i="8"/>
  <c r="CW43" i="8"/>
  <c r="DB43" i="8"/>
  <c r="DG43" i="8"/>
  <c r="DL43" i="8"/>
  <c r="DQ43" i="8"/>
  <c r="DV43" i="8"/>
  <c r="DV48" i="8"/>
  <c r="E43" i="8"/>
  <c r="J43" i="8"/>
  <c r="O43" i="8"/>
  <c r="T43" i="8"/>
  <c r="Y43" i="8"/>
  <c r="AD43" i="8"/>
  <c r="AI43" i="8"/>
  <c r="AN43" i="8"/>
  <c r="AS43" i="8"/>
  <c r="AX43" i="8"/>
  <c r="BC43" i="8"/>
  <c r="BH43" i="8"/>
  <c r="BM43" i="8"/>
  <c r="BR43" i="8"/>
  <c r="BW43" i="8"/>
  <c r="CB43" i="8"/>
  <c r="CG43" i="8"/>
  <c r="CL43" i="8"/>
  <c r="CQ43" i="8"/>
  <c r="CV43" i="8"/>
  <c r="DA43" i="8"/>
  <c r="DF43" i="8"/>
  <c r="DK43" i="8"/>
  <c r="DP43" i="8"/>
  <c r="DU43" i="8"/>
  <c r="DU48" i="8"/>
  <c r="E44" i="8"/>
  <c r="J44" i="8"/>
  <c r="O44" i="8"/>
  <c r="T44" i="8"/>
  <c r="Y44" i="8"/>
  <c r="AD44" i="8"/>
  <c r="AI44" i="8"/>
  <c r="AN44" i="8"/>
  <c r="AS44" i="8"/>
  <c r="AX44" i="8"/>
  <c r="BC44" i="8"/>
  <c r="BH44" i="8"/>
  <c r="BM44" i="8"/>
  <c r="BR44" i="8"/>
  <c r="BW44" i="8"/>
  <c r="CB44" i="8"/>
  <c r="CG44" i="8"/>
  <c r="CL44" i="8"/>
  <c r="CQ44" i="8"/>
  <c r="CV44" i="8"/>
  <c r="DA44" i="8"/>
  <c r="DF44" i="8"/>
  <c r="DK44" i="8"/>
  <c r="DP44" i="8"/>
  <c r="DU44" i="8"/>
  <c r="F44" i="8"/>
  <c r="K44" i="8"/>
  <c r="P44" i="8"/>
  <c r="U44" i="8"/>
  <c r="Z44" i="8"/>
  <c r="AE44" i="8"/>
  <c r="AJ44" i="8"/>
  <c r="AO44" i="8"/>
  <c r="AT44" i="8"/>
  <c r="AY44" i="8"/>
  <c r="BD44" i="8"/>
  <c r="BI44" i="8"/>
  <c r="BN44" i="8"/>
  <c r="BS44" i="8"/>
  <c r="BX44" i="8"/>
  <c r="CC44" i="8"/>
  <c r="CH44" i="8"/>
  <c r="CM44" i="8"/>
  <c r="CR44" i="8"/>
  <c r="CW44" i="8"/>
  <c r="DB44" i="8"/>
  <c r="DG44" i="8"/>
  <c r="DL44" i="8"/>
  <c r="DQ44" i="8"/>
  <c r="DV44" i="8"/>
  <c r="G44" i="8"/>
  <c r="L44" i="8"/>
  <c r="Q44" i="8"/>
  <c r="V44" i="8"/>
  <c r="AA44" i="8"/>
  <c r="AF44" i="8"/>
  <c r="AK44" i="8"/>
  <c r="AP44" i="8"/>
  <c r="AU44" i="8"/>
  <c r="AZ44" i="8"/>
  <c r="BE44" i="8"/>
  <c r="BJ44" i="8"/>
  <c r="BO44" i="8"/>
  <c r="BT44" i="8"/>
  <c r="BY44" i="8"/>
  <c r="CD44" i="8"/>
  <c r="CI44" i="8"/>
  <c r="CN44" i="8"/>
  <c r="CS44" i="8"/>
  <c r="CX44" i="8"/>
  <c r="DC44" i="8"/>
  <c r="DH44" i="8"/>
  <c r="DM44" i="8"/>
  <c r="DR44" i="8"/>
  <c r="DW44" i="8"/>
  <c r="H44" i="8"/>
  <c r="M44" i="8"/>
  <c r="R44" i="8"/>
  <c r="W44" i="8"/>
  <c r="AB44" i="8"/>
  <c r="AG44" i="8"/>
  <c r="AL44" i="8"/>
  <c r="AQ44" i="8"/>
  <c r="AV44" i="8"/>
  <c r="BA44" i="8"/>
  <c r="BF44" i="8"/>
  <c r="BK44" i="8"/>
  <c r="BP44" i="8"/>
  <c r="BU44" i="8"/>
  <c r="BZ44" i="8"/>
  <c r="CE44" i="8"/>
  <c r="CJ44" i="8"/>
  <c r="CO44" i="8"/>
  <c r="CT44" i="8"/>
  <c r="CY44" i="8"/>
  <c r="DD44" i="8"/>
  <c r="DI44" i="8"/>
  <c r="DN44" i="8"/>
  <c r="DS44" i="8"/>
  <c r="DX44" i="8"/>
  <c r="E45" i="8"/>
  <c r="J45" i="8"/>
  <c r="O45" i="8"/>
  <c r="T45" i="8"/>
  <c r="Y45" i="8"/>
  <c r="AD45" i="8"/>
  <c r="AI45" i="8"/>
  <c r="AN45" i="8"/>
  <c r="AS45" i="8"/>
  <c r="AX45" i="8"/>
  <c r="BC45" i="8"/>
  <c r="BH45" i="8"/>
  <c r="BM45" i="8"/>
  <c r="BR45" i="8"/>
  <c r="BW45" i="8"/>
  <c r="CB45" i="8"/>
  <c r="CG45" i="8"/>
  <c r="CL45" i="8"/>
  <c r="CQ45" i="8"/>
  <c r="CV45" i="8"/>
  <c r="DA45" i="8"/>
  <c r="DF45" i="8"/>
  <c r="DK45" i="8"/>
  <c r="DP45" i="8"/>
  <c r="DU45" i="8"/>
  <c r="F45" i="8"/>
  <c r="K45" i="8"/>
  <c r="P45" i="8"/>
  <c r="U45" i="8"/>
  <c r="Z45" i="8"/>
  <c r="AE45" i="8"/>
  <c r="AJ45" i="8"/>
  <c r="AO45" i="8"/>
  <c r="AT45" i="8"/>
  <c r="AY45" i="8"/>
  <c r="BD45" i="8"/>
  <c r="BI45" i="8"/>
  <c r="BN45" i="8"/>
  <c r="BS45" i="8"/>
  <c r="BX45" i="8"/>
  <c r="CC45" i="8"/>
  <c r="CH45" i="8"/>
  <c r="CM45" i="8"/>
  <c r="CR45" i="8"/>
  <c r="CW45" i="8"/>
  <c r="DB45" i="8"/>
  <c r="DG45" i="8"/>
  <c r="DL45" i="8"/>
  <c r="DQ45" i="8"/>
  <c r="DV45" i="8"/>
  <c r="G45" i="8"/>
  <c r="L45" i="8"/>
  <c r="Q45" i="8"/>
  <c r="V45" i="8"/>
  <c r="AA45" i="8"/>
  <c r="AF45" i="8"/>
  <c r="AK45" i="8"/>
  <c r="AP45" i="8"/>
  <c r="AU45" i="8"/>
  <c r="AZ45" i="8"/>
  <c r="BE45" i="8"/>
  <c r="BJ45" i="8"/>
  <c r="BO45" i="8"/>
  <c r="BT45" i="8"/>
  <c r="BY45" i="8"/>
  <c r="CD45" i="8"/>
  <c r="CI45" i="8"/>
  <c r="CN45" i="8"/>
  <c r="CS45" i="8"/>
  <c r="CX45" i="8"/>
  <c r="DC45" i="8"/>
  <c r="DH45" i="8"/>
  <c r="DM45" i="8"/>
  <c r="DR45" i="8"/>
  <c r="DW45" i="8"/>
  <c r="H45" i="8"/>
  <c r="M45" i="8"/>
  <c r="R45" i="8"/>
  <c r="W45" i="8"/>
  <c r="AB45" i="8"/>
  <c r="AG45" i="8"/>
  <c r="AL45" i="8"/>
  <c r="AQ45" i="8"/>
  <c r="AV45" i="8"/>
  <c r="BA45" i="8"/>
  <c r="BF45" i="8"/>
  <c r="BK45" i="8"/>
  <c r="BP45" i="8"/>
  <c r="BU45" i="8"/>
  <c r="BZ45" i="8"/>
  <c r="CE45" i="8"/>
  <c r="CJ45" i="8"/>
  <c r="CO45" i="8"/>
  <c r="CT45" i="8"/>
  <c r="CY45" i="8"/>
  <c r="DD45" i="8"/>
  <c r="DI45" i="8"/>
  <c r="DN45" i="8"/>
  <c r="DS45" i="8"/>
  <c r="DX45" i="8"/>
  <c r="E46" i="8"/>
  <c r="J46" i="8"/>
  <c r="O46" i="8"/>
  <c r="T46" i="8"/>
  <c r="Y46" i="8"/>
  <c r="AD46" i="8"/>
  <c r="AI46" i="8"/>
  <c r="AN46" i="8"/>
  <c r="AS46" i="8"/>
  <c r="AX46" i="8"/>
  <c r="BC46" i="8"/>
  <c r="BH46" i="8"/>
  <c r="BM46" i="8"/>
  <c r="BR46" i="8"/>
  <c r="BW46" i="8"/>
  <c r="CB46" i="8"/>
  <c r="CG46" i="8"/>
  <c r="CL46" i="8"/>
  <c r="CQ46" i="8"/>
  <c r="CV46" i="8"/>
  <c r="DA46" i="8"/>
  <c r="DF46" i="8"/>
  <c r="DK46" i="8"/>
  <c r="DP46" i="8"/>
  <c r="DU46" i="8"/>
  <c r="F46" i="8"/>
  <c r="K46" i="8"/>
  <c r="P46" i="8"/>
  <c r="U46" i="8"/>
  <c r="Z46" i="8"/>
  <c r="AE46" i="8"/>
  <c r="AJ46" i="8"/>
  <c r="AO46" i="8"/>
  <c r="AT46" i="8"/>
  <c r="AY46" i="8"/>
  <c r="BD46" i="8"/>
  <c r="BI46" i="8"/>
  <c r="BN46" i="8"/>
  <c r="BS46" i="8"/>
  <c r="BX46" i="8"/>
  <c r="CC46" i="8"/>
  <c r="CH46" i="8"/>
  <c r="CM46" i="8"/>
  <c r="CR46" i="8"/>
  <c r="CW46" i="8"/>
  <c r="DB46" i="8"/>
  <c r="DG46" i="8"/>
  <c r="DL46" i="8"/>
  <c r="DQ46" i="8"/>
  <c r="DV46" i="8"/>
  <c r="G46" i="8"/>
  <c r="L46" i="8"/>
  <c r="Q46" i="8"/>
  <c r="V46" i="8"/>
  <c r="AA46" i="8"/>
  <c r="AF46" i="8"/>
  <c r="AK46" i="8"/>
  <c r="AP46" i="8"/>
  <c r="AU46" i="8"/>
  <c r="AZ46" i="8"/>
  <c r="BE46" i="8"/>
  <c r="BJ46" i="8"/>
  <c r="BO46" i="8"/>
  <c r="BT46" i="8"/>
  <c r="BY46" i="8"/>
  <c r="CD46" i="8"/>
  <c r="CI46" i="8"/>
  <c r="CN46" i="8"/>
  <c r="CS46" i="8"/>
  <c r="CX46" i="8"/>
  <c r="DC46" i="8"/>
  <c r="DH46" i="8"/>
  <c r="DM46" i="8"/>
  <c r="DR46" i="8"/>
  <c r="DW46" i="8"/>
  <c r="H46" i="8"/>
  <c r="M46" i="8"/>
  <c r="R46" i="8"/>
  <c r="W46" i="8"/>
  <c r="AB46" i="8"/>
  <c r="AG46" i="8"/>
  <c r="AL46" i="8"/>
  <c r="AQ46" i="8"/>
  <c r="AV46" i="8"/>
  <c r="BA46" i="8"/>
  <c r="BF46" i="8"/>
  <c r="BK46" i="8"/>
  <c r="BP46" i="8"/>
  <c r="BU46" i="8"/>
  <c r="BZ46" i="8"/>
  <c r="CE46" i="8"/>
  <c r="CJ46" i="8"/>
  <c r="CO46" i="8"/>
  <c r="CT46" i="8"/>
  <c r="CY46" i="8"/>
  <c r="DD46" i="8"/>
  <c r="DI46" i="8"/>
  <c r="DN46" i="8"/>
  <c r="DS46" i="8"/>
  <c r="DX46" i="8"/>
  <c r="E47" i="8"/>
  <c r="J47" i="8"/>
  <c r="O47" i="8"/>
  <c r="T47" i="8"/>
  <c r="Y47" i="8"/>
  <c r="AD47" i="8"/>
  <c r="AI47" i="8"/>
  <c r="AN47" i="8"/>
  <c r="AS47" i="8"/>
  <c r="AX47" i="8"/>
  <c r="BC47" i="8"/>
  <c r="BH47" i="8"/>
  <c r="BM47" i="8"/>
  <c r="BR47" i="8"/>
  <c r="BW47" i="8"/>
  <c r="CB47" i="8"/>
  <c r="CG47" i="8"/>
  <c r="CL47" i="8"/>
  <c r="CQ47" i="8"/>
  <c r="CV47" i="8"/>
  <c r="DA47" i="8"/>
  <c r="DF47" i="8"/>
  <c r="DK47" i="8"/>
  <c r="DP47" i="8"/>
  <c r="DU47" i="8"/>
  <c r="F47" i="8"/>
  <c r="K47" i="8"/>
  <c r="P47" i="8"/>
  <c r="U47" i="8"/>
  <c r="Z47" i="8"/>
  <c r="AE47" i="8"/>
  <c r="AJ47" i="8"/>
  <c r="AO47" i="8"/>
  <c r="AT47" i="8"/>
  <c r="AY47" i="8"/>
  <c r="BD47" i="8"/>
  <c r="BI47" i="8"/>
  <c r="BN47" i="8"/>
  <c r="BS47" i="8"/>
  <c r="BX47" i="8"/>
  <c r="CC47" i="8"/>
  <c r="CH47" i="8"/>
  <c r="CM47" i="8"/>
  <c r="CR47" i="8"/>
  <c r="CW47" i="8"/>
  <c r="DB47" i="8"/>
  <c r="DG47" i="8"/>
  <c r="DL47" i="8"/>
  <c r="DQ47" i="8"/>
  <c r="DV47" i="8"/>
  <c r="G47" i="8"/>
  <c r="L47" i="8"/>
  <c r="Q47" i="8"/>
  <c r="V47" i="8"/>
  <c r="AA47" i="8"/>
  <c r="AF47" i="8"/>
  <c r="AK47" i="8"/>
  <c r="AP47" i="8"/>
  <c r="AU47" i="8"/>
  <c r="AZ47" i="8"/>
  <c r="BE47" i="8"/>
  <c r="BJ47" i="8"/>
  <c r="BO47" i="8"/>
  <c r="BT47" i="8"/>
  <c r="BY47" i="8"/>
  <c r="CD47" i="8"/>
  <c r="CI47" i="8"/>
  <c r="CN47" i="8"/>
  <c r="CS47" i="8"/>
  <c r="CX47" i="8"/>
  <c r="DC47" i="8"/>
  <c r="DH47" i="8"/>
  <c r="DM47" i="8"/>
  <c r="DR47" i="8"/>
  <c r="DW47" i="8"/>
  <c r="H47" i="8"/>
  <c r="M47" i="8"/>
  <c r="R47" i="8"/>
  <c r="W47" i="8"/>
  <c r="AB47" i="8"/>
  <c r="AG47" i="8"/>
  <c r="AL47" i="8"/>
  <c r="AQ47" i="8"/>
  <c r="AV47" i="8"/>
  <c r="BA47" i="8"/>
  <c r="BF47" i="8"/>
  <c r="BK47" i="8"/>
  <c r="BP47" i="8"/>
  <c r="BU47" i="8"/>
  <c r="BZ47" i="8"/>
  <c r="CE47" i="8"/>
  <c r="CJ47" i="8"/>
  <c r="CO47" i="8"/>
  <c r="CT47" i="8"/>
  <c r="CY47" i="8"/>
  <c r="DD47" i="8"/>
  <c r="DI47" i="8"/>
  <c r="DN47" i="8"/>
  <c r="DS47" i="8"/>
  <c r="DX47" i="8"/>
  <c r="DT45" i="8"/>
  <c r="DO45" i="8"/>
  <c r="DJ45" i="8"/>
  <c r="DE45" i="8"/>
  <c r="CZ45" i="8"/>
  <c r="CU45" i="8"/>
  <c r="CP45" i="8"/>
  <c r="CK45" i="8"/>
  <c r="CF45" i="8"/>
  <c r="CA45" i="8"/>
  <c r="BV45" i="8"/>
  <c r="BQ45" i="8"/>
  <c r="BL45" i="8"/>
  <c r="BG45" i="8"/>
  <c r="BB45" i="8"/>
  <c r="AW45" i="8"/>
  <c r="AR45" i="8"/>
  <c r="AM45" i="8"/>
  <c r="AH45" i="8"/>
  <c r="AC45" i="8"/>
  <c r="X45" i="8"/>
  <c r="S45" i="8"/>
  <c r="N45" i="8"/>
  <c r="I45" i="8"/>
  <c r="DT44" i="8"/>
  <c r="DO44" i="8"/>
  <c r="DJ44" i="8"/>
  <c r="DE44" i="8"/>
  <c r="CZ44" i="8"/>
  <c r="CU44" i="8"/>
  <c r="CP44" i="8"/>
  <c r="CK44" i="8"/>
  <c r="CF44" i="8"/>
  <c r="CA44" i="8"/>
  <c r="BV44" i="8"/>
  <c r="BQ44" i="8"/>
  <c r="BL44" i="8"/>
  <c r="BG44" i="8"/>
  <c r="BB44" i="8"/>
  <c r="AW44" i="8"/>
  <c r="AR44" i="8"/>
  <c r="AM44" i="8"/>
  <c r="AH44" i="8"/>
  <c r="AC44" i="8"/>
  <c r="X44" i="8"/>
  <c r="S44" i="8"/>
  <c r="N44" i="8"/>
  <c r="I44" i="8"/>
  <c r="DT43" i="8"/>
  <c r="DO43" i="8"/>
  <c r="DJ43" i="8"/>
  <c r="DE43" i="8"/>
  <c r="CZ43" i="8"/>
  <c r="CU43" i="8"/>
  <c r="CP43" i="8"/>
  <c r="CP46" i="8"/>
  <c r="CP47" i="8"/>
  <c r="CK43" i="8"/>
  <c r="CF43" i="8"/>
  <c r="CA43" i="8"/>
  <c r="BV43" i="8"/>
  <c r="BQ43" i="8"/>
  <c r="BL43" i="8"/>
  <c r="BG43" i="8"/>
  <c r="BB43" i="8"/>
  <c r="BB46" i="8"/>
  <c r="BB47" i="8"/>
  <c r="AW43" i="8"/>
  <c r="AR43" i="8"/>
  <c r="AM43" i="8"/>
  <c r="AH43" i="8"/>
  <c r="AC43" i="8"/>
  <c r="X43" i="8"/>
  <c r="S43" i="8"/>
  <c r="N43" i="8"/>
  <c r="N46" i="8"/>
  <c r="N47" i="8"/>
  <c r="I43" i="8"/>
  <c r="H43" i="9"/>
  <c r="M43" i="9"/>
  <c r="R43" i="9"/>
  <c r="W43" i="9"/>
  <c r="AB43" i="9"/>
  <c r="AG43" i="9"/>
  <c r="AL43" i="9"/>
  <c r="AQ43" i="9"/>
  <c r="AV43" i="9"/>
  <c r="AY43" i="9"/>
  <c r="AV48" i="9"/>
  <c r="G43" i="9"/>
  <c r="L43" i="9"/>
  <c r="Q43" i="9"/>
  <c r="V43" i="9"/>
  <c r="AA43" i="9"/>
  <c r="AF43" i="9"/>
  <c r="AK43" i="9"/>
  <c r="AP43" i="9"/>
  <c r="AU43" i="9"/>
  <c r="AX43" i="9"/>
  <c r="AU48" i="9"/>
  <c r="F43" i="9"/>
  <c r="K43" i="9"/>
  <c r="P43" i="9"/>
  <c r="U43" i="9"/>
  <c r="Z43" i="9"/>
  <c r="AE43" i="9"/>
  <c r="AJ43" i="9"/>
  <c r="AO43" i="9"/>
  <c r="AT43" i="9"/>
  <c r="AT48" i="9"/>
  <c r="E43" i="9"/>
  <c r="J43" i="9"/>
  <c r="O43" i="9"/>
  <c r="T43" i="9"/>
  <c r="Y43" i="9"/>
  <c r="AD43" i="9"/>
  <c r="AI43" i="9"/>
  <c r="AN43" i="9"/>
  <c r="AS43" i="9"/>
  <c r="AS48" i="9"/>
  <c r="AY43" i="10"/>
  <c r="AX43" i="10"/>
  <c r="AK46" i="9"/>
  <c r="AC43" i="9"/>
  <c r="AC46" i="9"/>
  <c r="U46" i="9"/>
  <c r="M46" i="9"/>
  <c r="E46" i="9"/>
  <c r="AR45" i="9"/>
  <c r="AQ45" i="9"/>
  <c r="AP45" i="9"/>
  <c r="AO45" i="9"/>
  <c r="AN45" i="9"/>
  <c r="AM45" i="9"/>
  <c r="AL45" i="9"/>
  <c r="AK45" i="9"/>
  <c r="AJ45" i="9"/>
  <c r="AI45" i="9"/>
  <c r="AH45" i="9"/>
  <c r="AG45" i="9"/>
  <c r="AF45" i="9"/>
  <c r="AE45" i="9"/>
  <c r="AD45" i="9"/>
  <c r="AC45" i="9"/>
  <c r="AB45" i="9"/>
  <c r="AA45" i="9"/>
  <c r="Z45" i="9"/>
  <c r="Y45" i="9"/>
  <c r="X45" i="9"/>
  <c r="W45" i="9"/>
  <c r="V45" i="9"/>
  <c r="U45" i="9"/>
  <c r="T45" i="9"/>
  <c r="S45" i="9"/>
  <c r="R45" i="9"/>
  <c r="Q45" i="9"/>
  <c r="P45" i="9"/>
  <c r="O45" i="9"/>
  <c r="N45" i="9"/>
  <c r="M45" i="9"/>
  <c r="L45" i="9"/>
  <c r="K45" i="9"/>
  <c r="J45" i="9"/>
  <c r="I45" i="9"/>
  <c r="H45" i="9"/>
  <c r="AV45" i="9"/>
  <c r="G45" i="9"/>
  <c r="AU45" i="9"/>
  <c r="F45" i="9"/>
  <c r="AT45" i="9"/>
  <c r="E45" i="9"/>
  <c r="AS45" i="9"/>
  <c r="AR44" i="9"/>
  <c r="AQ44" i="9"/>
  <c r="AP44" i="9"/>
  <c r="AO44" i="9"/>
  <c r="AN44" i="9"/>
  <c r="AM44" i="9"/>
  <c r="AL44" i="9"/>
  <c r="AK44" i="9"/>
  <c r="AJ44" i="9"/>
  <c r="AI44" i="9"/>
  <c r="AH44" i="9"/>
  <c r="AG44" i="9"/>
  <c r="AF44" i="9"/>
  <c r="AE44" i="9"/>
  <c r="AD44" i="9"/>
  <c r="AC44" i="9"/>
  <c r="AB44" i="9"/>
  <c r="AA44" i="9"/>
  <c r="Z44" i="9"/>
  <c r="Y44" i="9"/>
  <c r="X44" i="9"/>
  <c r="W44" i="9"/>
  <c r="V44" i="9"/>
  <c r="U44" i="9"/>
  <c r="T44" i="9"/>
  <c r="S44" i="9"/>
  <c r="R44" i="9"/>
  <c r="Q44" i="9"/>
  <c r="P44" i="9"/>
  <c r="O44" i="9"/>
  <c r="N44" i="9"/>
  <c r="M44" i="9"/>
  <c r="L44" i="9"/>
  <c r="K44" i="9"/>
  <c r="J44" i="9"/>
  <c r="I44" i="9"/>
  <c r="H44" i="9"/>
  <c r="AV44" i="9"/>
  <c r="G44" i="9"/>
  <c r="AU44" i="9"/>
  <c r="F44" i="9"/>
  <c r="AT44" i="9"/>
  <c r="E44" i="9"/>
  <c r="AS44" i="9"/>
  <c r="AR43" i="9"/>
  <c r="AR46" i="9"/>
  <c r="AQ46" i="9"/>
  <c r="AP46" i="9"/>
  <c r="AO46" i="9"/>
  <c r="AM43" i="9"/>
  <c r="AK47" i="9"/>
  <c r="AJ46" i="9"/>
  <c r="AI46" i="9"/>
  <c r="AH43" i="9"/>
  <c r="AH46" i="9"/>
  <c r="AG46" i="9"/>
  <c r="AC47" i="9"/>
  <c r="AB46" i="9"/>
  <c r="AA46" i="9"/>
  <c r="Z46" i="9"/>
  <c r="Y46" i="9"/>
  <c r="X43" i="9"/>
  <c r="U47" i="9"/>
  <c r="T46" i="9"/>
  <c r="S43" i="9"/>
  <c r="S46" i="9"/>
  <c r="R46" i="9"/>
  <c r="Q46" i="9"/>
  <c r="N43" i="9"/>
  <c r="M47" i="9"/>
  <c r="L46" i="9"/>
  <c r="K46" i="9"/>
  <c r="J46" i="9"/>
  <c r="I43" i="9"/>
  <c r="I46" i="9"/>
  <c r="CA46" i="8"/>
  <c r="CA47" i="8"/>
  <c r="AM46" i="8"/>
  <c r="AM47" i="8"/>
  <c r="DO46" i="8"/>
  <c r="DO47" i="8"/>
  <c r="X46" i="8"/>
  <c r="X47" i="8"/>
  <c r="BL46" i="8"/>
  <c r="BL47" i="8"/>
  <c r="CZ46" i="8"/>
  <c r="CZ47" i="8"/>
  <c r="I46" i="8"/>
  <c r="I47" i="8"/>
  <c r="AW46" i="8"/>
  <c r="AW47" i="8"/>
  <c r="CK46" i="8"/>
  <c r="CK47" i="8"/>
  <c r="AH46" i="8"/>
  <c r="AH47" i="8"/>
  <c r="BV46" i="8"/>
  <c r="BV47" i="8"/>
  <c r="DJ46" i="8"/>
  <c r="DJ47" i="8"/>
  <c r="S46" i="8"/>
  <c r="S47" i="8"/>
  <c r="BG46" i="8"/>
  <c r="BG47" i="8"/>
  <c r="CU46" i="8"/>
  <c r="CU47" i="8"/>
  <c r="AR46" i="8"/>
  <c r="AR47" i="8"/>
  <c r="CF46" i="8"/>
  <c r="CF47" i="8"/>
  <c r="DT46" i="8"/>
  <c r="DT47" i="8"/>
  <c r="AC46" i="8"/>
  <c r="AC47" i="8"/>
  <c r="BQ46" i="8"/>
  <c r="BQ47" i="8"/>
  <c r="DE46" i="8"/>
  <c r="DE47" i="8"/>
  <c r="AD46" i="9"/>
  <c r="AD47" i="9"/>
  <c r="AE46" i="9"/>
  <c r="AE47" i="9"/>
  <c r="AN46" i="9"/>
  <c r="AN47" i="9"/>
  <c r="F46" i="9"/>
  <c r="P46" i="9"/>
  <c r="AT46" i="9"/>
  <c r="N46" i="9"/>
  <c r="N47" i="9"/>
  <c r="V46" i="9"/>
  <c r="V47" i="9"/>
  <c r="AL46" i="9"/>
  <c r="AL47" i="9"/>
  <c r="J47" i="9"/>
  <c r="R47" i="9"/>
  <c r="Z47" i="9"/>
  <c r="AH47" i="9"/>
  <c r="AP47" i="9"/>
  <c r="I47" i="9"/>
  <c r="Q47" i="9"/>
  <c r="Y47" i="9"/>
  <c r="AG47" i="9"/>
  <c r="AO47" i="9"/>
  <c r="G46" i="9"/>
  <c r="O46" i="9"/>
  <c r="AS46" i="9"/>
  <c r="AS47" i="9"/>
  <c r="W46" i="9"/>
  <c r="W47" i="9"/>
  <c r="AM46" i="9"/>
  <c r="AM47" i="9"/>
  <c r="K47" i="9"/>
  <c r="S47" i="9"/>
  <c r="AA47" i="9"/>
  <c r="AI47" i="9"/>
  <c r="AQ47" i="9"/>
  <c r="H46" i="9"/>
  <c r="AV46" i="9"/>
  <c r="P47" i="9"/>
  <c r="X46" i="9"/>
  <c r="X47" i="9"/>
  <c r="AF46" i="9"/>
  <c r="AF47" i="9"/>
  <c r="L47" i="9"/>
  <c r="T47" i="9"/>
  <c r="AB47" i="9"/>
  <c r="AJ47" i="9"/>
  <c r="AR47" i="9"/>
  <c r="E47" i="9"/>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R45" i="10"/>
  <c r="Q45" i="10"/>
  <c r="P45" i="10"/>
  <c r="O45" i="10"/>
  <c r="N45" i="10"/>
  <c r="M45" i="10"/>
  <c r="L45" i="10"/>
  <c r="K45" i="10"/>
  <c r="J45" i="10"/>
  <c r="I45" i="10"/>
  <c r="H45" i="10"/>
  <c r="AV45" i="10"/>
  <c r="G45" i="10"/>
  <c r="AU45" i="10"/>
  <c r="F45" i="10"/>
  <c r="AT45" i="10"/>
  <c r="E45" i="10"/>
  <c r="AS45"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R44" i="10"/>
  <c r="Q44" i="10"/>
  <c r="P44" i="10"/>
  <c r="O44" i="10"/>
  <c r="N44" i="10"/>
  <c r="M44" i="10"/>
  <c r="L44" i="10"/>
  <c r="K44" i="10"/>
  <c r="J44" i="10"/>
  <c r="I44" i="10"/>
  <c r="H44" i="10"/>
  <c r="AV44" i="10"/>
  <c r="G44" i="10"/>
  <c r="AU44" i="10"/>
  <c r="F44" i="10"/>
  <c r="AT44" i="10"/>
  <c r="E44" i="10"/>
  <c r="AS44" i="10"/>
  <c r="AR43" i="10"/>
  <c r="AQ43" i="10"/>
  <c r="AP43" i="10"/>
  <c r="AO43" i="10"/>
  <c r="AN43" i="10"/>
  <c r="AM43" i="10"/>
  <c r="AL43" i="10"/>
  <c r="AK43" i="10"/>
  <c r="AJ43" i="10"/>
  <c r="AI43" i="10"/>
  <c r="AH43" i="10"/>
  <c r="AG43" i="10"/>
  <c r="AF43" i="10"/>
  <c r="AE43" i="10"/>
  <c r="AD43" i="10"/>
  <c r="AC43" i="10"/>
  <c r="AB43" i="10"/>
  <c r="AA43" i="10"/>
  <c r="Z43" i="10"/>
  <c r="Y43" i="10"/>
  <c r="X43" i="10"/>
  <c r="W43" i="10"/>
  <c r="V43" i="10"/>
  <c r="U43" i="10"/>
  <c r="T43" i="10"/>
  <c r="S43" i="10"/>
  <c r="R43" i="10"/>
  <c r="R46" i="10"/>
  <c r="Q43" i="10"/>
  <c r="P43" i="10"/>
  <c r="O43" i="10"/>
  <c r="N43" i="10"/>
  <c r="M43" i="10"/>
  <c r="L43" i="10"/>
  <c r="K43" i="10"/>
  <c r="J43" i="10"/>
  <c r="J46" i="10"/>
  <c r="I43" i="10"/>
  <c r="H43" i="10"/>
  <c r="G43" i="10"/>
  <c r="F43" i="10"/>
  <c r="E43" i="10"/>
  <c r="AU46" i="9"/>
  <c r="O47" i="9"/>
  <c r="AV47" i="9"/>
  <c r="G47" i="9"/>
  <c r="AU47" i="9"/>
  <c r="AT47" i="9"/>
  <c r="H47" i="9"/>
  <c r="F47" i="9"/>
  <c r="I46" i="10"/>
  <c r="I47" i="10"/>
  <c r="Y46" i="10"/>
  <c r="Y47" i="10"/>
  <c r="AO46" i="10"/>
  <c r="AO47" i="10"/>
  <c r="Z46" i="10"/>
  <c r="Z47" i="10"/>
  <c r="K46" i="10"/>
  <c r="K47" i="10"/>
  <c r="AA46" i="10"/>
  <c r="AA47" i="10"/>
  <c r="AQ46" i="10"/>
  <c r="AQ47" i="10"/>
  <c r="AS43" i="10"/>
  <c r="E46" i="10"/>
  <c r="M46" i="10"/>
  <c r="M47" i="10"/>
  <c r="U46" i="10"/>
  <c r="U47" i="10"/>
  <c r="AC46" i="10"/>
  <c r="AC47" i="10"/>
  <c r="AK46" i="10"/>
  <c r="AK47" i="10"/>
  <c r="F46" i="10"/>
  <c r="N46" i="10"/>
  <c r="N47" i="10"/>
  <c r="AH46" i="10"/>
  <c r="AH47" i="10"/>
  <c r="AL46" i="10"/>
  <c r="AL47" i="10"/>
  <c r="J47" i="10"/>
  <c r="R47" i="10"/>
  <c r="AU43" i="10"/>
  <c r="G46" i="10"/>
  <c r="G47" i="10"/>
  <c r="O46" i="10"/>
  <c r="O47" i="10"/>
  <c r="S46" i="10"/>
  <c r="S47" i="10"/>
  <c r="W46" i="10"/>
  <c r="W47" i="10"/>
  <c r="AE46" i="10"/>
  <c r="AE47" i="10"/>
  <c r="AI46" i="10"/>
  <c r="AI47" i="10"/>
  <c r="AM46" i="10"/>
  <c r="AM47" i="10"/>
  <c r="Q46" i="10"/>
  <c r="Q47" i="10"/>
  <c r="AG46" i="10"/>
  <c r="AG47" i="10"/>
  <c r="AT43" i="10"/>
  <c r="V46" i="10"/>
  <c r="V47" i="10"/>
  <c r="AD46" i="10"/>
  <c r="AD47" i="10"/>
  <c r="AP46" i="10"/>
  <c r="AP47" i="10"/>
  <c r="AV43" i="10"/>
  <c r="H46" i="10"/>
  <c r="L46" i="10"/>
  <c r="L47" i="10"/>
  <c r="P46" i="10"/>
  <c r="P47" i="10"/>
  <c r="T46" i="10"/>
  <c r="T47" i="10"/>
  <c r="X46" i="10"/>
  <c r="X47" i="10"/>
  <c r="AB46" i="10"/>
  <c r="AB47" i="10"/>
  <c r="AF46" i="10"/>
  <c r="AF47" i="10"/>
  <c r="AJ46" i="10"/>
  <c r="AJ47" i="10"/>
  <c r="AN46" i="10"/>
  <c r="AN47" i="10"/>
  <c r="AR46" i="10"/>
  <c r="AR47" i="10"/>
  <c r="AS46" i="10"/>
  <c r="AS47" i="10"/>
  <c r="AS48" i="10"/>
  <c r="E47" i="10"/>
  <c r="AV48" i="10"/>
  <c r="AT48" i="10"/>
  <c r="AU48" i="10"/>
  <c r="AV46" i="10"/>
  <c r="AV47" i="10"/>
  <c r="AU46" i="10"/>
  <c r="AU47" i="10"/>
  <c r="AT46" i="10"/>
  <c r="AT47" i="10"/>
  <c r="H47" i="10"/>
  <c r="F47" i="10"/>
  <c r="DY45" i="4"/>
  <c r="DX45" i="4"/>
  <c r="DW45" i="4"/>
  <c r="DV45" i="4"/>
  <c r="DU45" i="4"/>
  <c r="DY44" i="4"/>
  <c r="DX44" i="4"/>
  <c r="DW44" i="4"/>
  <c r="DV44" i="4"/>
  <c r="DU44" i="4"/>
  <c r="DY43" i="4"/>
  <c r="DY46" i="4"/>
  <c r="DX43" i="4"/>
  <c r="DW43" i="4"/>
  <c r="DV43" i="4"/>
  <c r="DV46" i="4"/>
  <c r="DU43" i="4"/>
  <c r="DU46" i="4"/>
  <c r="DY47" i="4"/>
  <c r="DX46" i="4"/>
  <c r="DX47" i="4"/>
  <c r="DU47" i="4"/>
  <c r="DW46" i="4"/>
  <c r="DW47" i="4"/>
  <c r="DV47" i="4"/>
  <c r="CL3" i="4"/>
  <c r="CB3" i="4"/>
  <c r="AX3" i="4"/>
  <c r="Y3" i="4"/>
  <c r="AS3" i="4"/>
  <c r="U43" i="4"/>
  <c r="V43" i="4"/>
  <c r="V46" i="4"/>
  <c r="U46" i="4"/>
  <c r="EF43" i="4"/>
  <c r="EE43" i="4"/>
  <c r="CB43" i="4"/>
  <c r="CC43" i="4"/>
  <c r="CD43" i="4"/>
  <c r="CD46" i="4"/>
  <c r="CE43" i="4"/>
  <c r="CF43" i="4"/>
  <c r="CG43" i="4"/>
  <c r="CH43" i="4"/>
  <c r="CI43" i="4"/>
  <c r="CJ43" i="4"/>
  <c r="CK43" i="4"/>
  <c r="CL43" i="4"/>
  <c r="CM43" i="4"/>
  <c r="CN43" i="4"/>
  <c r="CO43" i="4"/>
  <c r="CP43" i="4"/>
  <c r="CQ43" i="4"/>
  <c r="CR43" i="4"/>
  <c r="CS43" i="4"/>
  <c r="CT43" i="4"/>
  <c r="CU43" i="4"/>
  <c r="CU46" i="4"/>
  <c r="CV43" i="4"/>
  <c r="CW43" i="4"/>
  <c r="CX43" i="4"/>
  <c r="CY43" i="4"/>
  <c r="CZ43" i="4"/>
  <c r="DA43" i="4"/>
  <c r="DB43" i="4"/>
  <c r="DC43" i="4"/>
  <c r="DD43" i="4"/>
  <c r="DE43" i="4"/>
  <c r="DF43" i="4"/>
  <c r="DG43" i="4"/>
  <c r="DG46" i="4"/>
  <c r="DH43" i="4"/>
  <c r="DI43" i="4"/>
  <c r="DJ43" i="4"/>
  <c r="DJ46" i="4"/>
  <c r="DK43" i="4"/>
  <c r="DL43" i="4"/>
  <c r="DM43" i="4"/>
  <c r="DN43" i="4"/>
  <c r="DO43" i="4"/>
  <c r="DP43" i="4"/>
  <c r="DQ43" i="4"/>
  <c r="DR43" i="4"/>
  <c r="DS43" i="4"/>
  <c r="DT43" i="4"/>
  <c r="CB44" i="4"/>
  <c r="CC44" i="4"/>
  <c r="CD44" i="4"/>
  <c r="CE44" i="4"/>
  <c r="CF44" i="4"/>
  <c r="CG44" i="4"/>
  <c r="CH44" i="4"/>
  <c r="CI44" i="4"/>
  <c r="CJ44" i="4"/>
  <c r="CK44" i="4"/>
  <c r="CL44" i="4"/>
  <c r="CM44" i="4"/>
  <c r="CN44" i="4"/>
  <c r="CO44" i="4"/>
  <c r="CP44" i="4"/>
  <c r="CQ44" i="4"/>
  <c r="CR44" i="4"/>
  <c r="CS44" i="4"/>
  <c r="CT44" i="4"/>
  <c r="CU44" i="4"/>
  <c r="CV44" i="4"/>
  <c r="CW44" i="4"/>
  <c r="CX44" i="4"/>
  <c r="CY44" i="4"/>
  <c r="CZ44" i="4"/>
  <c r="DA44" i="4"/>
  <c r="DB44" i="4"/>
  <c r="DC44" i="4"/>
  <c r="DD44" i="4"/>
  <c r="DE44" i="4"/>
  <c r="DF44" i="4"/>
  <c r="DG44" i="4"/>
  <c r="DH44" i="4"/>
  <c r="DI44" i="4"/>
  <c r="DJ44" i="4"/>
  <c r="DK44" i="4"/>
  <c r="DL44" i="4"/>
  <c r="DM44" i="4"/>
  <c r="DN44" i="4"/>
  <c r="DO44" i="4"/>
  <c r="DP44" i="4"/>
  <c r="DQ44" i="4"/>
  <c r="DR44" i="4"/>
  <c r="DS44" i="4"/>
  <c r="DT44" i="4"/>
  <c r="CB45" i="4"/>
  <c r="CC45" i="4"/>
  <c r="CD45" i="4"/>
  <c r="CE45" i="4"/>
  <c r="CF45" i="4"/>
  <c r="CG45" i="4"/>
  <c r="CH45" i="4"/>
  <c r="CI45" i="4"/>
  <c r="CJ45" i="4"/>
  <c r="CK45" i="4"/>
  <c r="CL45" i="4"/>
  <c r="CM45" i="4"/>
  <c r="CN45" i="4"/>
  <c r="CO45" i="4"/>
  <c r="CP45" i="4"/>
  <c r="CQ45" i="4"/>
  <c r="CR45" i="4"/>
  <c r="CS45" i="4"/>
  <c r="CT45" i="4"/>
  <c r="CU45" i="4"/>
  <c r="CV45" i="4"/>
  <c r="CW45" i="4"/>
  <c r="CX45" i="4"/>
  <c r="CY45" i="4"/>
  <c r="CZ45" i="4"/>
  <c r="DA45" i="4"/>
  <c r="DB45" i="4"/>
  <c r="DC45" i="4"/>
  <c r="DD45" i="4"/>
  <c r="DE45" i="4"/>
  <c r="DF45" i="4"/>
  <c r="DG45" i="4"/>
  <c r="DH45" i="4"/>
  <c r="DI45" i="4"/>
  <c r="DJ45" i="4"/>
  <c r="DK45" i="4"/>
  <c r="DL45" i="4"/>
  <c r="DM45" i="4"/>
  <c r="DN45" i="4"/>
  <c r="DO45" i="4"/>
  <c r="DP45" i="4"/>
  <c r="DQ45" i="4"/>
  <c r="DR45" i="4"/>
  <c r="DS45" i="4"/>
  <c r="DT45" i="4"/>
  <c r="CA45" i="4"/>
  <c r="BZ45" i="4"/>
  <c r="BY45" i="4"/>
  <c r="BX45" i="4"/>
  <c r="BW45" i="4"/>
  <c r="BV45" i="4"/>
  <c r="BU45" i="4"/>
  <c r="BT45" i="4"/>
  <c r="BS45" i="4"/>
  <c r="BR45" i="4"/>
  <c r="BQ45" i="4"/>
  <c r="BP45" i="4"/>
  <c r="BO45" i="4"/>
  <c r="BN45" i="4"/>
  <c r="BM45" i="4"/>
  <c r="BL45" i="4"/>
  <c r="BK45" i="4"/>
  <c r="BJ45" i="4"/>
  <c r="BI45" i="4"/>
  <c r="BH45" i="4"/>
  <c r="BG45" i="4"/>
  <c r="BF45" i="4"/>
  <c r="BE45" i="4"/>
  <c r="BD45" i="4"/>
  <c r="BC45" i="4"/>
  <c r="BB45" i="4"/>
  <c r="BA45" i="4"/>
  <c r="AZ45" i="4"/>
  <c r="AY45" i="4"/>
  <c r="AX45" i="4"/>
  <c r="AW45" i="4"/>
  <c r="AV45" i="4"/>
  <c r="AU45" i="4"/>
  <c r="AT45" i="4"/>
  <c r="AS45" i="4"/>
  <c r="AR45" i="4"/>
  <c r="AQ45" i="4"/>
  <c r="AP45" i="4"/>
  <c r="AO45" i="4"/>
  <c r="AN45" i="4"/>
  <c r="AM45" i="4"/>
  <c r="AL45" i="4"/>
  <c r="AK45" i="4"/>
  <c r="AJ45" i="4"/>
  <c r="AI45" i="4"/>
  <c r="AH45" i="4"/>
  <c r="AG45" i="4"/>
  <c r="AF45" i="4"/>
  <c r="AE45" i="4"/>
  <c r="AD45" i="4"/>
  <c r="AC45" i="4"/>
  <c r="AB45" i="4"/>
  <c r="AA45" i="4"/>
  <c r="Z45" i="4"/>
  <c r="Y45" i="4"/>
  <c r="X45" i="4"/>
  <c r="W45" i="4"/>
  <c r="V45" i="4"/>
  <c r="U45" i="4"/>
  <c r="T45" i="4"/>
  <c r="S45" i="4"/>
  <c r="R45" i="4"/>
  <c r="Q45" i="4"/>
  <c r="P45" i="4"/>
  <c r="O45" i="4"/>
  <c r="N45" i="4"/>
  <c r="M45" i="4"/>
  <c r="L45" i="4"/>
  <c r="K45" i="4"/>
  <c r="J45" i="4"/>
  <c r="I45" i="4"/>
  <c r="H45" i="4"/>
  <c r="G45" i="4"/>
  <c r="F45" i="4"/>
  <c r="E45" i="4"/>
  <c r="CA44" i="4"/>
  <c r="BZ44" i="4"/>
  <c r="BY44" i="4"/>
  <c r="BX44" i="4"/>
  <c r="BW44" i="4"/>
  <c r="BV44" i="4"/>
  <c r="BU44" i="4"/>
  <c r="BT44" i="4"/>
  <c r="BS44" i="4"/>
  <c r="BR44" i="4"/>
  <c r="BQ44" i="4"/>
  <c r="BP44" i="4"/>
  <c r="BO44" i="4"/>
  <c r="BN44" i="4"/>
  <c r="BM44" i="4"/>
  <c r="BL44" i="4"/>
  <c r="BK44" i="4"/>
  <c r="BJ44" i="4"/>
  <c r="BI44" i="4"/>
  <c r="BH44" i="4"/>
  <c r="BG44" i="4"/>
  <c r="BF44" i="4"/>
  <c r="BE44" i="4"/>
  <c r="BD44" i="4"/>
  <c r="BC44" i="4"/>
  <c r="BB44" i="4"/>
  <c r="BA44" i="4"/>
  <c r="AZ44" i="4"/>
  <c r="AY44" i="4"/>
  <c r="AX44" i="4"/>
  <c r="AW44" i="4"/>
  <c r="AV44" i="4"/>
  <c r="AU44" i="4"/>
  <c r="AT44" i="4"/>
  <c r="AS44" i="4"/>
  <c r="AR44" i="4"/>
  <c r="AQ44" i="4"/>
  <c r="AP44" i="4"/>
  <c r="AO44" i="4"/>
  <c r="AN44" i="4"/>
  <c r="AM44" i="4"/>
  <c r="AL44" i="4"/>
  <c r="AK44" i="4"/>
  <c r="AJ44" i="4"/>
  <c r="AI44" i="4"/>
  <c r="AH44" i="4"/>
  <c r="AG44" i="4"/>
  <c r="AF44" i="4"/>
  <c r="AE44" i="4"/>
  <c r="AD44" i="4"/>
  <c r="AC44" i="4"/>
  <c r="AB44" i="4"/>
  <c r="AA44" i="4"/>
  <c r="Z44" i="4"/>
  <c r="Y44" i="4"/>
  <c r="X44" i="4"/>
  <c r="W44" i="4"/>
  <c r="V44" i="4"/>
  <c r="U44" i="4"/>
  <c r="T44" i="4"/>
  <c r="S44" i="4"/>
  <c r="R44" i="4"/>
  <c r="Q44" i="4"/>
  <c r="P44" i="4"/>
  <c r="O44" i="4"/>
  <c r="N44" i="4"/>
  <c r="M44" i="4"/>
  <c r="L44" i="4"/>
  <c r="K44" i="4"/>
  <c r="J44" i="4"/>
  <c r="I44" i="4"/>
  <c r="H44" i="4"/>
  <c r="G44" i="4"/>
  <c r="F44" i="4"/>
  <c r="E44" i="4"/>
  <c r="CA43" i="4"/>
  <c r="BZ43" i="4"/>
  <c r="BY43" i="4"/>
  <c r="BX43" i="4"/>
  <c r="BW43" i="4"/>
  <c r="BV43" i="4"/>
  <c r="BU43" i="4"/>
  <c r="BT43" i="4"/>
  <c r="BS43" i="4"/>
  <c r="BR43" i="4"/>
  <c r="BQ43" i="4"/>
  <c r="BP43" i="4"/>
  <c r="BO43" i="4"/>
  <c r="BN43" i="4"/>
  <c r="BM43" i="4"/>
  <c r="BL43" i="4"/>
  <c r="BK43" i="4"/>
  <c r="BJ43" i="4"/>
  <c r="BI43" i="4"/>
  <c r="BH43" i="4"/>
  <c r="BG43" i="4"/>
  <c r="BF43" i="4"/>
  <c r="BE43" i="4"/>
  <c r="BD43" i="4"/>
  <c r="BC43" i="4"/>
  <c r="BB43" i="4"/>
  <c r="BA43" i="4"/>
  <c r="BA46" i="4"/>
  <c r="AZ43" i="4"/>
  <c r="AY43" i="4"/>
  <c r="AX43" i="4"/>
  <c r="AW43" i="4"/>
  <c r="AV43" i="4"/>
  <c r="AU43" i="4"/>
  <c r="AT43" i="4"/>
  <c r="AS43" i="4"/>
  <c r="AR43" i="4"/>
  <c r="AQ43" i="4"/>
  <c r="AP43" i="4"/>
  <c r="AO43" i="4"/>
  <c r="AN43" i="4"/>
  <c r="AM43" i="4"/>
  <c r="AL43" i="4"/>
  <c r="AK43" i="4"/>
  <c r="AJ43" i="4"/>
  <c r="AI43" i="4"/>
  <c r="AH43" i="4"/>
  <c r="AG43" i="4"/>
  <c r="AF43" i="4"/>
  <c r="AE43" i="4"/>
  <c r="AD43" i="4"/>
  <c r="AC43" i="4"/>
  <c r="AB43" i="4"/>
  <c r="AA43" i="4"/>
  <c r="Z43" i="4"/>
  <c r="Y43" i="4"/>
  <c r="X43" i="4"/>
  <c r="W43" i="4"/>
  <c r="T43" i="4"/>
  <c r="S43" i="4"/>
  <c r="R43" i="4"/>
  <c r="Q43" i="4"/>
  <c r="P43" i="4"/>
  <c r="O43" i="4"/>
  <c r="N43" i="4"/>
  <c r="M43" i="4"/>
  <c r="L43" i="4"/>
  <c r="K43" i="4"/>
  <c r="J43" i="4"/>
  <c r="I43" i="4"/>
  <c r="H43" i="4"/>
  <c r="G43" i="4"/>
  <c r="F43" i="4"/>
  <c r="E43" i="4"/>
  <c r="U47" i="4"/>
  <c r="F46" i="4"/>
  <c r="F47" i="4"/>
  <c r="N46" i="4"/>
  <c r="N47" i="4"/>
  <c r="X46" i="4"/>
  <c r="X47" i="4"/>
  <c r="AB46" i="4"/>
  <c r="AB47" i="4"/>
  <c r="AJ46" i="4"/>
  <c r="AJ47" i="4"/>
  <c r="AR46" i="4"/>
  <c r="AR47" i="4"/>
  <c r="BH46" i="4"/>
  <c r="BH47" i="4"/>
  <c r="BT46" i="4"/>
  <c r="BT47" i="4"/>
  <c r="BX46" i="4"/>
  <c r="BX47" i="4"/>
  <c r="O46" i="4"/>
  <c r="O47" i="4"/>
  <c r="Y46" i="4"/>
  <c r="Y47" i="4"/>
  <c r="AS46" i="4"/>
  <c r="AS47" i="4"/>
  <c r="BE46" i="4"/>
  <c r="BE47" i="4"/>
  <c r="BI46" i="4"/>
  <c r="BI47" i="4"/>
  <c r="BQ46" i="4"/>
  <c r="BQ47" i="4"/>
  <c r="DR46" i="4"/>
  <c r="DR47" i="4"/>
  <c r="DF46" i="4"/>
  <c r="DF47" i="4"/>
  <c r="CL46" i="4"/>
  <c r="CL47" i="4"/>
  <c r="I46" i="4"/>
  <c r="I47" i="4"/>
  <c r="M46" i="4"/>
  <c r="M47" i="4"/>
  <c r="Q46" i="4"/>
  <c r="Q47" i="4"/>
  <c r="W46" i="4"/>
  <c r="W47" i="4"/>
  <c r="AA46" i="4"/>
  <c r="AA47" i="4"/>
  <c r="AI46" i="4"/>
  <c r="AI47" i="4"/>
  <c r="AM46" i="4"/>
  <c r="AM47" i="4"/>
  <c r="AU46" i="4"/>
  <c r="AU47" i="4"/>
  <c r="AY46" i="4"/>
  <c r="AY47" i="4"/>
  <c r="BC46" i="4"/>
  <c r="BC47" i="4"/>
  <c r="BG46" i="4"/>
  <c r="BG47" i="4"/>
  <c r="BO46" i="4"/>
  <c r="BO47" i="4"/>
  <c r="BS46" i="4"/>
  <c r="BS47" i="4"/>
  <c r="BW46" i="4"/>
  <c r="BW47" i="4"/>
  <c r="CA46" i="4"/>
  <c r="CA47" i="4"/>
  <c r="DT46" i="4"/>
  <c r="DT47" i="4"/>
  <c r="DP46" i="4"/>
  <c r="DP47" i="4"/>
  <c r="DH46" i="4"/>
  <c r="DH47" i="4"/>
  <c r="DD46" i="4"/>
  <c r="DD47" i="4"/>
  <c r="CZ46" i="4"/>
  <c r="CZ47" i="4"/>
  <c r="CV46" i="4"/>
  <c r="CV47" i="4"/>
  <c r="CN46" i="4"/>
  <c r="CN47" i="4"/>
  <c r="CJ46" i="4"/>
  <c r="CJ47" i="4"/>
  <c r="CF46" i="4"/>
  <c r="CF47" i="4"/>
  <c r="CB46" i="4"/>
  <c r="CB47" i="4"/>
  <c r="DL46" i="4"/>
  <c r="DL47" i="4"/>
  <c r="CH46" i="4"/>
  <c r="CH47" i="4"/>
  <c r="BK46" i="4"/>
  <c r="BK47" i="4"/>
  <c r="DS46" i="4"/>
  <c r="DS47" i="4"/>
  <c r="DK46" i="4"/>
  <c r="DK47" i="4"/>
  <c r="DG47" i="4"/>
  <c r="DC46" i="4"/>
  <c r="DC47" i="4"/>
  <c r="CY46" i="4"/>
  <c r="CY47" i="4"/>
  <c r="CU47" i="4"/>
  <c r="CQ46" i="4"/>
  <c r="CQ47" i="4"/>
  <c r="CI46" i="4"/>
  <c r="CI47" i="4"/>
  <c r="CE46" i="4"/>
  <c r="CE47" i="4"/>
  <c r="CR46" i="4"/>
  <c r="CR47" i="4"/>
  <c r="AV46" i="4"/>
  <c r="AV47" i="4"/>
  <c r="J46" i="4"/>
  <c r="J47" i="4"/>
  <c r="R46" i="4"/>
  <c r="R47" i="4"/>
  <c r="AF46" i="4"/>
  <c r="AF47" i="4"/>
  <c r="AN46" i="4"/>
  <c r="AN47" i="4"/>
  <c r="AZ46" i="4"/>
  <c r="AZ47" i="4"/>
  <c r="BD46" i="4"/>
  <c r="BD47" i="4"/>
  <c r="BL46" i="4"/>
  <c r="BL47" i="4"/>
  <c r="K46" i="4"/>
  <c r="K47" i="4"/>
  <c r="S46" i="4"/>
  <c r="S47" i="4"/>
  <c r="AC46" i="4"/>
  <c r="AC47" i="4"/>
  <c r="AK46" i="4"/>
  <c r="AK47" i="4"/>
  <c r="AO46" i="4"/>
  <c r="AO47" i="4"/>
  <c r="AW46" i="4"/>
  <c r="AW47" i="4"/>
  <c r="BA47" i="4"/>
  <c r="BM46" i="4"/>
  <c r="BM47" i="4"/>
  <c r="BY46" i="4"/>
  <c r="BY47" i="4"/>
  <c r="V47" i="4"/>
  <c r="DN46" i="4"/>
  <c r="DN47" i="4"/>
  <c r="DJ47" i="4"/>
  <c r="CX46" i="4"/>
  <c r="CX47" i="4"/>
  <c r="CT46" i="4"/>
  <c r="CT47" i="4"/>
  <c r="CD47" i="4"/>
  <c r="CP46" i="4"/>
  <c r="CP47" i="4"/>
  <c r="BU46" i="4"/>
  <c r="BU47" i="4"/>
  <c r="H46" i="4"/>
  <c r="H47" i="4"/>
  <c r="L46" i="4"/>
  <c r="L47" i="4"/>
  <c r="P46" i="4"/>
  <c r="P47" i="4"/>
  <c r="T46" i="4"/>
  <c r="T47" i="4"/>
  <c r="Z46" i="4"/>
  <c r="Z47" i="4"/>
  <c r="AD46" i="4"/>
  <c r="AD47" i="4"/>
  <c r="AH46" i="4"/>
  <c r="AH47" i="4"/>
  <c r="AL46" i="4"/>
  <c r="AL47" i="4"/>
  <c r="AP46" i="4"/>
  <c r="AP47" i="4"/>
  <c r="AT46" i="4"/>
  <c r="AT47" i="4"/>
  <c r="AX46" i="4"/>
  <c r="AX47" i="4"/>
  <c r="BB46" i="4"/>
  <c r="BB47" i="4"/>
  <c r="BF46" i="4"/>
  <c r="BF47" i="4"/>
  <c r="BJ46" i="4"/>
  <c r="BJ47" i="4"/>
  <c r="BN46" i="4"/>
  <c r="BN47" i="4"/>
  <c r="BR46" i="4"/>
  <c r="BR47" i="4"/>
  <c r="BV46" i="4"/>
  <c r="BV47" i="4"/>
  <c r="BZ46" i="4"/>
  <c r="BZ47" i="4"/>
  <c r="DQ46" i="4"/>
  <c r="DQ47" i="4"/>
  <c r="DM46" i="4"/>
  <c r="DM47" i="4"/>
  <c r="DI46" i="4"/>
  <c r="DI47" i="4"/>
  <c r="DE46" i="4"/>
  <c r="DE47" i="4"/>
  <c r="DA46" i="4"/>
  <c r="DA47" i="4"/>
  <c r="CW46" i="4"/>
  <c r="CW47" i="4"/>
  <c r="CS46" i="4"/>
  <c r="CS47" i="4"/>
  <c r="CO46" i="4"/>
  <c r="CO47" i="4"/>
  <c r="CK46" i="4"/>
  <c r="CK47" i="4"/>
  <c r="CG46" i="4"/>
  <c r="CG47" i="4"/>
  <c r="CC46" i="4"/>
  <c r="CC47" i="4"/>
  <c r="DO46" i="4"/>
  <c r="DO47" i="4"/>
  <c r="DB46" i="4"/>
  <c r="DB47" i="4"/>
  <c r="CM46" i="4"/>
  <c r="CM47" i="4"/>
  <c r="BP46" i="4"/>
  <c r="BP47" i="4"/>
  <c r="AQ46" i="4"/>
  <c r="AQ47" i="4"/>
  <c r="EB44" i="4"/>
  <c r="DZ45" i="4"/>
  <c r="EC45" i="4"/>
  <c r="EA44" i="4"/>
  <c r="E46" i="4"/>
  <c r="DZ43" i="4"/>
  <c r="DZ44" i="4"/>
  <c r="EC44" i="4"/>
  <c r="G46" i="4"/>
  <c r="G47" i="4"/>
  <c r="EB43" i="4"/>
  <c r="EB45" i="4"/>
  <c r="EA45" i="4"/>
  <c r="AG46" i="4"/>
  <c r="EC43" i="4"/>
  <c r="AE46" i="4"/>
  <c r="AE47" i="4"/>
  <c r="EA43" i="4"/>
  <c r="DZ48" i="4"/>
  <c r="EC46" i="4"/>
  <c r="EC47" i="4"/>
  <c r="EB46" i="4"/>
  <c r="EB47" i="4"/>
  <c r="DZ46" i="4"/>
  <c r="DZ47" i="4"/>
  <c r="E47" i="4"/>
  <c r="EB48" i="4"/>
  <c r="EC48" i="4"/>
  <c r="EA48" i="4"/>
  <c r="EA46" i="4"/>
  <c r="EA47" i="4"/>
  <c r="AG47" i="4"/>
</calcChain>
</file>

<file path=xl/sharedStrings.xml><?xml version="1.0" encoding="utf-8"?>
<sst xmlns="http://schemas.openxmlformats.org/spreadsheetml/2006/main" count="7448" uniqueCount="771">
  <si>
    <t>SIN INFORMACIÓN</t>
  </si>
  <si>
    <t>DIAGNÓSTICO</t>
  </si>
  <si>
    <t xml:space="preserve">ESTRUCTURADO Y/O PLAN DE INVERSIÓN </t>
  </si>
  <si>
    <t>CON VALORACIÓN INTEGRAL VIABLE</t>
  </si>
  <si>
    <t>CON VALORACIÓN INTEGRAL NO VIABLE</t>
  </si>
  <si>
    <t xml:space="preserve">COMITE DE COMPRAS  </t>
  </si>
  <si>
    <t>COMITE DE SEGUIMIENTO APRUEBA COMITÉ COMPRAS</t>
  </si>
  <si>
    <t>COMITE DE SEGUIMIENTO NO APRUEBA COMITÉ COMPRAS</t>
  </si>
  <si>
    <t xml:space="preserve">ENTREGADO A SATISFACCION </t>
  </si>
  <si>
    <t>INSUMOS CIERRE ANT</t>
  </si>
  <si>
    <t xml:space="preserve">INSUMOS DE CIERRE INCODER </t>
  </si>
  <si>
    <t>INSUMOS DE CIERRE INCODER -ANT</t>
  </si>
  <si>
    <t>CERRADO-COMITÉ SEGUIMIENTO</t>
  </si>
  <si>
    <t>CASO DE MANEJO ESPECIAL</t>
  </si>
  <si>
    <t>EN PROCESO DE MATERIALIZACIÓN</t>
  </si>
  <si>
    <t>CON SOLICITUD DE PAGO PROYECTO PRODUCTIVO</t>
  </si>
  <si>
    <t>REVOCADO</t>
  </si>
  <si>
    <t>CÓDIGO PROYECTO</t>
  </si>
  <si>
    <t>DIRECCIÓN TERRITORIAL</t>
  </si>
  <si>
    <t>MUNICIPIO</t>
  </si>
  <si>
    <t>UNIDAD GESTIÓN TERRITORIAL</t>
  </si>
  <si>
    <t>VIGENCIA 1</t>
  </si>
  <si>
    <t>VIGENCIA 2</t>
  </si>
  <si>
    <t>NÚMERO RESOLUCIÓN</t>
  </si>
  <si>
    <t>FECHA RESOLUCIÓN</t>
  </si>
  <si>
    <t>TOTAL FAMILIAS</t>
  </si>
  <si>
    <t>ESTADO PAGO</t>
  </si>
  <si>
    <t>PROYECTO REVOCADO</t>
  </si>
  <si>
    <t>ACTIVIDAD PROYECTO PRODUCTIVO VERIFICADA EN APLICATIVO  2023</t>
  </si>
  <si>
    <t>VALOR PROYECTO PRODUCTIVO RADICADO</t>
  </si>
  <si>
    <t>COLUMNA</t>
  </si>
  <si>
    <t xml:space="preserve">ENCABEZADO COLUMNA </t>
  </si>
  <si>
    <t>DESCRIPTOR</t>
  </si>
  <si>
    <t>A</t>
  </si>
  <si>
    <t>B</t>
  </si>
  <si>
    <t>C</t>
  </si>
  <si>
    <t>D</t>
  </si>
  <si>
    <t>E</t>
  </si>
  <si>
    <t>F</t>
  </si>
  <si>
    <t>G</t>
  </si>
  <si>
    <t xml:space="preserve">Según Acuerdo 160 del 10 de mayo 2021: Por medio del cual se establece el número, sede y distribución geográfica de las Unidades de Gestión Territorial que operan al interior de la Agencia Nacional de Tierras y se deroga el Acuerdo 07 del 2016. </t>
  </si>
  <si>
    <t>H</t>
  </si>
  <si>
    <t>I</t>
  </si>
  <si>
    <t>J</t>
  </si>
  <si>
    <t>K</t>
  </si>
  <si>
    <t>L</t>
  </si>
  <si>
    <t>M</t>
  </si>
  <si>
    <t>Categoría definida por profesionales SATZF, según tareas y actividades definidas en el procedimiento ACCTI-P-017 e instructivo ACCTI-I-003,  previa verificación de documentos que reposan en cada uno de los expedientes códigos de subsidio Aplicativo SIDRA registrados en el aplicativo</t>
  </si>
  <si>
    <t>Departamento en donde se adjudicó el subsidio SIDRA/PACTO AGRARIO/SIRA/ SIRA 2016 PLC - Aplicativo SIDRA</t>
  </si>
  <si>
    <t>Ubicación municipal del predio adjudicado por el subsidio SIDRA/PACTO AGRARIO/SIRA/ SIRA 2016 PLC - Aplicativo SIDRA</t>
  </si>
  <si>
    <t>Vigencia según código de subsidio SIDRA/PACTO AGRARIO/SIRA/ SIRA 2016 PLC -Aplicativo SIDRA</t>
  </si>
  <si>
    <t>Resolución materialización del predio subsidio SIDRA/PACTO AGRARIO/SIRA/ SIRA 2016 PLC</t>
  </si>
  <si>
    <t>Resolución materialización del predio  subsidio SIDRA/PACTO AGRARIO/SIRA/ SIRA 2016 PLC</t>
  </si>
  <si>
    <t>Código asignado subsidio SIDRA/PACTO AGRARIO/SIRA/ SIRA 2016 PLC - Aplicativo SIDRA</t>
  </si>
  <si>
    <t>Número de familias beneficiarias según resolución de Materialización del predio subsidio SIDRA/PACTO AGRARIO/SIRA/ SIRA 2016 PLC</t>
  </si>
  <si>
    <t>Reporte control desembolsos del Aplicativo SIDRA - subsidio SIDRA/PACTO AGRARIO/SIRA/ SIRA 2016 PLC</t>
  </si>
  <si>
    <t>Reporte control desembolsos del Aplicativo SIDRA -subsidio SIDRA/PACTO AGRARIO/SIRA/ SIRA 2016 PLC</t>
  </si>
  <si>
    <t>Reporte control desembolsos del Aplicativo SIDRA subsidio SIDRA/PACTO AGRARIO/SIRA/ SIRA 2016 PLC</t>
  </si>
  <si>
    <t>Observaciones de verificación - OCI</t>
  </si>
  <si>
    <t>INTI-F-008 Forma para Elaboración Acta de Reunión</t>
  </si>
  <si>
    <t>INTI-F-009 Forma Listado de Asistencia</t>
  </si>
  <si>
    <t>ACCTI-F-082 Forma Manifestación de Conformidad para el Manejo y Cierre de Cuenta</t>
  </si>
  <si>
    <t>Se Cumple la Actividad</t>
  </si>
  <si>
    <t>Disponible en Orfeo</t>
  </si>
  <si>
    <t>Disponible en SIT</t>
  </si>
  <si>
    <t>Disponible en Fisico</t>
  </si>
  <si>
    <t>NO APLICA</t>
  </si>
  <si>
    <t>Tarea-Actividad</t>
  </si>
  <si>
    <t>Tiempo</t>
  </si>
  <si>
    <t>Producto</t>
  </si>
  <si>
    <t>10 dias</t>
  </si>
  <si>
    <t>ACCTI-F-083 Forma Diagnóstico Proyecto Productivo</t>
  </si>
  <si>
    <t>1. Actividad  - Realizar Diagnostico Proyecto Productivo</t>
  </si>
  <si>
    <t>2. Actividad - Estructurar participativamente el proyecto productivo y elaborar el plan de inversión y de pagos</t>
  </si>
  <si>
    <t>5 dias</t>
  </si>
  <si>
    <t>ACCTI-F-019 Estructuración Participativa de Proyectos Productivos</t>
  </si>
  <si>
    <t>ACCTI-F-011 Plan Inversión y Pagos</t>
  </si>
  <si>
    <t>3. Actividad - Realizar la valoración integral a la estructuración participativa del proyecto productivo</t>
  </si>
  <si>
    <t>ACCTI-F-018 Valoración a la Estructuración del Proyecto Productivo</t>
  </si>
  <si>
    <t>3 dias</t>
  </si>
  <si>
    <t>4. Actividad - Realizar el comité de compras</t>
  </si>
  <si>
    <t>INTI-F-008 Forma Para Elaboración Acta de Reunión</t>
  </si>
  <si>
    <t>ACCTI-F-012 Forma Evaluación y Selección de Proveedores</t>
  </si>
  <si>
    <t>ACCTI-F-013 Forma Plan de Compras</t>
  </si>
  <si>
    <t>Soportes Cotizaciones con Documentos Anexos</t>
  </si>
  <si>
    <t>2 dias</t>
  </si>
  <si>
    <t>5. Actividad - Realizar comité de seguimiento al comité de compras</t>
  </si>
  <si>
    <t>6. Actividad - Realizar las gestiones administrativas de pago a proveedores</t>
  </si>
  <si>
    <t>INTI-F-008 Forma Para Elaboración Acta de Reunión:  Verificar que el acta contenga la siguiente informacion de acuerdo con el comité de compras: El beneficiario del cheque, el concepto de pago, el valor, número de cheque y copia de la imagen legible del cheque.</t>
  </si>
  <si>
    <t>8 dias</t>
  </si>
  <si>
    <t>9. Realizar comité de seguimiento para validación de insumos de cierre del proyecto</t>
  </si>
  <si>
    <t>10. Realizar el seguimiento a la materialización del subsidio</t>
  </si>
  <si>
    <t>8. Tramitar insumos de cierre técnico y financiero etapa de apoyo implementación del proyecto productivo subsidio SIT, SIDRA y SIRA</t>
  </si>
  <si>
    <t>Periodicas</t>
  </si>
  <si>
    <t>ACCTI-F-014 Forma acta de entrega y recibo a satisfacción de bienes y servicios.</t>
  </si>
  <si>
    <r>
      <rPr>
        <sz val="11"/>
        <rFont val="Calibri"/>
        <family val="2"/>
        <scheme val="minor"/>
      </rPr>
      <t>Extracto de la cuenta bancaria individual de manejo conjunto con saldo de la cuenta en cero pesos ($0)</t>
    </r>
    <r>
      <rPr>
        <b/>
        <sz val="11"/>
        <rFont val="Calibri"/>
        <family val="2"/>
        <scheme val="minor"/>
      </rPr>
      <t xml:space="preserve">
</t>
    </r>
  </si>
  <si>
    <t xml:space="preserve">ACCTI-F-016 forma control de saldos.
</t>
  </si>
  <si>
    <t>ACCTI-F-017 forma cierre técnico y financiero</t>
  </si>
  <si>
    <t>ACCTI-F-083 Forma diagnóstico proyecto productivo, cuando la ejecución total de los recursos se haya realizado en vigencia del extinto INCODER hasta el 13 de marzo del 2016 y el único trámite por parte de la ANT sea la gestión ante la entidad bancaria para el cierre de la cuenta controlada.</t>
  </si>
  <si>
    <r>
      <t xml:space="preserve">Resultado emitido por el Comité de Seguimiento de la SATZF (Correo de </t>
    </r>
    <r>
      <rPr>
        <b/>
        <sz val="11"/>
        <rFont val="Calibri"/>
        <family val="2"/>
        <scheme val="minor"/>
      </rPr>
      <t>Aprobación/No Aprobación</t>
    </r>
    <r>
      <rPr>
        <sz val="11"/>
        <rFont val="Calibri"/>
        <family val="2"/>
        <scheme val="minor"/>
      </rPr>
      <t xml:space="preserve"> del comité de compras al profesional del equipo Técnico)</t>
    </r>
  </si>
  <si>
    <t>ACCTI-P-017 MATERIALIZACIÓN DEL SUBSIDIO: APOYO A LA IMPLEMENTACIÓN DEL PROYECTO PRODUCTIVO MODALIDADES SIT, SIDRA, SIRA.</t>
  </si>
  <si>
    <t>Etapa 3 Ejecución e Implementación PP</t>
  </si>
  <si>
    <r>
      <rPr>
        <b/>
        <sz val="11"/>
        <rFont val="Calibri"/>
        <family val="2"/>
        <scheme val="minor"/>
      </rPr>
      <t xml:space="preserve">Validación/No Validación </t>
    </r>
    <r>
      <rPr>
        <sz val="11"/>
        <rFont val="Calibri"/>
        <family val="2"/>
        <scheme val="minor"/>
      </rPr>
      <t xml:space="preserve">por el Comité de Seguimiento de la SATZF
INTI-F-008 Forma Para Elaboración Acta de Reunión
</t>
    </r>
  </si>
  <si>
    <t>OBSERVACIONES GENERALES</t>
  </si>
  <si>
    <t xml:space="preserve"> ACCTI-F-015 Forma visita a predio de seguimiento</t>
  </si>
  <si>
    <t xml:space="preserve">INTI-F-008 Forma para elaboración acta de reunión </t>
  </si>
  <si>
    <t xml:space="preserve">SI </t>
  </si>
  <si>
    <t xml:space="preserve">NO </t>
  </si>
  <si>
    <t xml:space="preserve">ACCTI-I-003-Materialización del Apoyo a la Implementación del Proyecto Productivo subsidio SIT, SIDRA Y SIRA </t>
  </si>
  <si>
    <t xml:space="preserve">Solicitud de Desembolso Autenticada </t>
  </si>
  <si>
    <t>Documento De Identidad del Titular de la Cuenta Controlada que recibirá el Desembolso Del PP</t>
  </si>
  <si>
    <t>Certificación de Cuenta Controlada (Verificar Banco y Nro de Cuenta y dejar registrado en observaciones de Verificación)</t>
  </si>
  <si>
    <t>Solicitud Desembolso Proyecto Productivo</t>
  </si>
  <si>
    <t>Formato GEFIN-F-002-Creacion de Cuenta Firmado por el beneficiario que recibirá el Desembolso Del PP</t>
  </si>
  <si>
    <t>Certificación bancaria de cierre de cuenta individual de manejo conjunto o extracto bancario o el documento que expida la entidad bancaria cuyo significado y fecha sea equivalente al cierre.</t>
  </si>
  <si>
    <t>PARCIALMENTE</t>
  </si>
  <si>
    <t>Valor del Proyecto Productivo</t>
  </si>
  <si>
    <t>Desembolso Implementacion PP:</t>
  </si>
  <si>
    <t>Gastos Notariales:</t>
  </si>
  <si>
    <t>Saldo Cuenta Controlada:</t>
  </si>
  <si>
    <t>Rut del beneficiario que recibirá el desembolso Del PP ACCTI-I-001 V7 05/10/2022</t>
  </si>
  <si>
    <t>INTI-F-009 Forma listado de asistencia</t>
  </si>
  <si>
    <t>7. Acompañar la entrega y recibo a satisfacción de bienes y servicios</t>
  </si>
  <si>
    <t>SOLICITUD DESEMBOLSO PROYECTO PRODUCTIVO - SAF
ACCTI-I-001 V5
ACCTI-I-001 V6
ACCTI-I-001 V7</t>
  </si>
  <si>
    <t xml:space="preserve">	$ 993.800 </t>
  </si>
  <si>
    <t>Para el saldo a ejecutar por valor de $1,036,048 se evidencia  3 cotizaciones presentadas por proveedor número 1 ferretería villa con valor de 1205000 proveedor número dos Almacén Agro veterinario Ganadero con un valor de 1.035.000 y proveedor tres Distribuidora 1A Cementos y aceros por valor de 1.036.048 pesos donde son registrados en el formato ACCTI-F-012 Evaluación de proveedores con fecha 24 de octubre de 2019 y en el formato ACCTI-F-013 plan_compra con fecha 24 de octubre de 2019 se deja consignado que el proveedor escogido es Distribuidora 1A Cementos y aceros por valor de 1.036.048 pesos (5 bultos de Almabre y 10 cajas de grapas), asi mismo se evidencia el acta correspondiente con fecha 24102019</t>
  </si>
  <si>
    <t>Se evidencia Acta de aprobación para el comité de compras con fecha 24 de octubre de 2019
INTI-F-008 y 009 Acta para aprobación de comité de compras 24102019</t>
  </si>
  <si>
    <t>Se evidencia ACCTI-F-014 Acta entrega de bienes y servicios con fecha  29 de Noviembre de 2019 donde las beneficiarias certifican recibir a satisfacción 5 bultos de alambre y 10 cajas de grapa para cerca del proveedor Distribuidora Cementos y Aceros 1A por valor de 1,036,048. Adicionalmente adjuntan registro fotografico.</t>
  </si>
  <si>
    <t>Se evidencia extracto bancario en cero
ACCTI-F-016 Control de saldos  con fecha 15 de octubre de 2019 con saldo 1,036,048 y ACCTI-F-016 Control de saldos con fecha 20 de enero de 2020 donde se refleja saldo cero(0).
ACCTI-F-017 Formato Cierre técnico y financiero PP 22 de enero de 2020
Certificación bancaria  de cierre para cuenta controlada expedida   por el  banco Agrario con fecha 11 de diciembre de 2019</t>
  </si>
  <si>
    <t xml:space="preserve">18411709 HENRY VALENCIA VALENCIA Cabeza de Familia
25337884	LUZ VELASCO PECHENE Conyuge Deprartamento CAUCA  Municipio CAJIBIO Vereda  CENEGUETA Predio LA ESPERANZA
DAVIVIENDA 196060013592 HENRY VALENCIA VALENCIA	18411709 Corriente
Cédulas de Henry Valencia y Luz Velasco
Fecha de pago real GN: 2012-11-09 $ 535.600,00 
Fecha de pago real PP: 2013-02-04 $ 7.460.000,00 </t>
  </si>
  <si>
    <t>Se evidencia cheque 11379-4 por valor de $1,750,000 a nombre de Williard Enrique Portilla Zambrano-Tecniagro del Sur con fecha 18 de junio 2013 Factura de venta CR 00020411 .para las 5000 platulas de café castilla por valor de $,1,750,000
Cheque 113803 por valor de 820,000 a nombre de Didier Luciano Bermeo con fecha 18 de Junio de 2013 factura 366( orbiagro-Caldolomita-Codiphos)
Cheque 113817 a nombre de COSURTIAGRO por valor de $317,000 con fecha 24 de febrero de 2014 (DAP Granulado-Urea Abocol-Remital Abocol-KCL Granulado)
Factura FPC 00088398</t>
  </si>
  <si>
    <t>Existen actas de 2 visitas de seguimiento realizadas 21 de mayo de 2015 y 18 de diciembre de 2010 realizadas por el INCODER</t>
  </si>
  <si>
    <t>,</t>
  </si>
  <si>
    <t>SI</t>
  </si>
  <si>
    <t>NO</t>
  </si>
  <si>
    <t>TOTAL Disponible en Orfeo</t>
  </si>
  <si>
    <t>TOTAL Disponible en SIT</t>
  </si>
  <si>
    <t>TOTAL Disponible en Físico</t>
  </si>
  <si>
    <t>TOTAL Se Cumple la Actividad</t>
  </si>
  <si>
    <r>
      <t xml:space="preserve">CAQ-015	26649786	ANAYIVE	QUINTERO RAMIREZ 
</t>
    </r>
    <r>
      <rPr>
        <sz val="11"/>
        <color rgb="FFFF0000"/>
        <rFont val="Calibri"/>
        <family val="2"/>
        <scheme val="minor"/>
      </rPr>
      <t>No tiene registrado desembolso por Gastos Notariales</t>
    </r>
    <r>
      <rPr>
        <sz val="11"/>
        <color theme="1"/>
        <rFont val="Calibri"/>
        <family val="2"/>
        <scheme val="minor"/>
      </rPr>
      <t xml:space="preserve">
</t>
    </r>
    <r>
      <rPr>
        <b/>
        <sz val="11"/>
        <color theme="1"/>
        <rFont val="Calibri"/>
        <family val="2"/>
        <scheme val="minor"/>
      </rPr>
      <t xml:space="preserve">Fecha de pago real Proyecto Productivo :2010-07-01  $ 5.531.177,00 </t>
    </r>
    <r>
      <rPr>
        <sz val="11"/>
        <color theme="1"/>
        <rFont val="Calibri"/>
        <family val="2"/>
        <scheme val="minor"/>
      </rPr>
      <t xml:space="preserve">	 
Predio el Paraiso Municipio de Valparaiso Caquetá</t>
    </r>
  </si>
  <si>
    <t>El acta de aprobación se realizó mediante  Acta de comité de compras por medio del  INCODER</t>
  </si>
  <si>
    <t xml:space="preserve">
Acta aprobación del Incoder por valor de $ 6.460.500con fecha 2015-08-27, donde se adjuntan las cotizaciones y el plan de compras
Se adjunta INTI-F-008 Acta para aprobación comite de compras con fecha 19 de septiembre de 2018 donde se aprueba la compra de bulto de abono y Pirinez por valor de 249,000</t>
  </si>
  <si>
    <t>Se evidencia en los formatos y gestión Visita de seguimiento y listado de asistencia 27082014 realizada por el Incoder</t>
  </si>
  <si>
    <t>Gestión administrativa, donde se solicita al banco los extractos bancarios, mas no evidencia imagen de cheques por los pagos realizados.
Se evidencia acta donde se indica pago a proveedores con fecha 15 de marzo de 2023, con valores de desembolso $16,204,776 y $8,150,000 según comité de compras</t>
  </si>
  <si>
    <t>Se evidencia Acta para el cierre del proyecto con listado de asistencia de fecha 27 de abril de 2023</t>
  </si>
  <si>
    <t>Se evidencia acta taller para taller de Estracturación participativa con fecha 12 de mayo de 2022
Se realiza reunion según acta del 13 de mayo de 2022 para el plan de Inversión y INTI-F-008 Acta para realizar actualización plan de Inversión el 27 de Octubre de 2022
Se evidencia ACCTI-F-011 Plan de Inversión y de pagos con fecha  27 de Octubre de 2022 donde se indica que el valor dispobible en la cuenta es de $24.334.689
ACCTI-F-011 Plan de Inversión y de pagos con valor de $24.307.165
ACCTI-F-011 Plan de Inversión y de pagos con valor de  $24.283.044
Se evidencia ACCTI-F-019 Estructuración participativa de PP 01062022 por valor de $24.283.044</t>
  </si>
  <si>
    <t>ACCTI-F-015 Visita de seguimiento 12052022
ACCTI-F-015 Visita de seguimiento 27042023</t>
  </si>
  <si>
    <t>Se evidencia ACCTI-F-014 Acta de entrega de bienes y servicios-recibo a satisfacción del  27 de abril de 2023 con valor de $16,176,687, y se indica que el comité de compras fue aprobado el dia 28 de Julio de 2022 donde se aprobó la compra de insumos agricolas para el cultivo de café con el proveedor COOPERATIVA DEPARTAMENTAL DE CAFICULTORES DEL HUILA LTDA
Así mismo se aprobó la compra de insumos agricolas con aprobación del 27 de octubre de 2022 por valor de 8,150,000</t>
  </si>
  <si>
    <t>Se evidencia INTI-F-008 y 009 Acta aprobación comité de compras con fecha  28 de julio 2022 donde se aprueba la compra de insumos por valor de  $16,204,776 y INTI-F-008 Acta aprobación 2do  comité de compras con fecha  27 de Octubre  2022 donde se aprueba la compra de insumos por valor de  $8.150.000</t>
  </si>
  <si>
    <t>Se evidencia:
ACCTI-F-012 Evaluación y selección de proveedores con fecha 28 de julio de 2022
ACCTI-F-013 Plan de Compras 28 de julio 2022 $16,204,776
ACCTI-F-012 Evaluación y selección de proveedores 271 de octubre de 2022
ACCTI-F-013 Plan de Compras 2do comite 27 de octubre 2022
Cotizaciones para el 1er y 2do comité de compras con sus respectivos soportes</t>
  </si>
  <si>
    <t>Total Productos Para los 25 Proyectos</t>
  </si>
  <si>
    <t>Total Actividades para los 25 Proyectos</t>
  </si>
  <si>
    <t>Se evidencia ACCTI-F-011 Plan de Inversión y de pagos con fecha  27 de Octubre de 2022 donde se indica que el valor dispobible en la cuenta es de $24.334.689
ACCTI-F-011 Plan de Inversión y de pagos con valor de $24.307.165
ACCTI-F-011 Plan de Inversión y de pagos con valor de  $24.283.044
Se evidencia ACCTI-F-019 Estructuración participativa de PP 01062022 por valor de $24.283.044</t>
  </si>
  <si>
    <t>Se evidencia INTI-008 y 009 Acta comite cierre del proyecto con fecha 08 de 2021</t>
  </si>
  <si>
    <t>Plan de Inversión realizado por el Incoder donde se Indica Se realizó recorrido al cultivo de Plátano y Cacao, en donde se observó que un fuerte viento con lluvia el día 9 de julio del 2014 tumbo varias plantas de Plátano aproximadamente 0,25 has, de resto el Cultivo de plátano y Cacao se encuentran en buen estado, se realizaron las labores de limpia, desmonte, deshoje, desmache, fumigación, abonado y poda en los cultivos de Plátano y Cacao</t>
  </si>
  <si>
    <t>Se realizan 3 comités de compras con sus respectivas cotizaciones y soportes.
Estos comités fueron realizados por el Incoder. Como fueron realizados por el incoder, no se usaron los formatos de la ANT.
Se evidencia: 
Acta comité de compras $ 1.963.000 2012-06-08
Acta comité de compras $ 89.000 2015-10-14
Acta comité de compras $ 500.000 2012-07-17</t>
  </si>
  <si>
    <t xml:space="preserve">Se evidencia dos visitas de seguimiento realizadas por el Incoder:
23 de Agosto de 2012 donde se indicó: Se encuentran establecidas 2.5 hectáreas de maíz en asocio con yuca, ñame. El maíz tiene 2.5 meses de edad en buen estado y barbeando. La yuca tiene la misma edad y de ñame se sembró 1.5 hectáreas y tiene dos meses de edad. El ají está sembrado entre los surcos del maíz tiene aproximadamente dos meses de edad y se encuentra en buen estado
05 de marzo 2013 dónde se indica: que se recogieron 2.5 hectáreas de maíz, yuca y ñame con buena producción. El ají que estaba sufrió un ataque de una batería que arrasó con este cultivo, no solamente en el predio sino también en toda la región de pueblo Bujo.
 </t>
  </si>
  <si>
    <t>No hay documentación como soporte</t>
  </si>
  <si>
    <t>Como recibo a satisfacción solo se adjunta imagen de las facturas (3)</t>
  </si>
  <si>
    <t xml:space="preserve">Se evidencia control de saldos en cero, extracto bancario en cero y certificación de cierre </t>
  </si>
  <si>
    <t>TOTAL</t>
  </si>
  <si>
    <t>Se Observa  Visita de seguimiento del 28 de agosto de 2014 donde se realiza recorrido al predio evidenciando inicio d elabores como mantenimiento de cercas y la mayoria del área se encuentra con potreros de pastos nativos, los beneficiarios tenian 8 dias de estar en el predio ya que no tiene casa y les toco arrendar algo cercano, asi mismo firman lista de asistencia
Asi mismo ADMTI-F-015 Informe Técnico Visita predio con fecha 09 de Octubre de 2018 donde se verifica la explotación productiva del predio por parte del beneficiario Victor Castellanos</t>
  </si>
  <si>
    <t xml:space="preserve">No se evidencia Solicitud de desembolso, rut, GEFIN-F-002, 
Se evidencia certificación de cuenta controlada en SIT, documento de Identidad
BANCO AGRARIO DE COLOMBIA	479030106508 ISIDRO DAZA DAZA 87027132 Ahorros
Fecha de pago real PP: 2016-01-07 $ 7.468.739,00 	</t>
  </si>
  <si>
    <t>Se evidencia INTI-F-008 y 009 Acta seguimiento para el cierre con fecha 21 de abril de 2022 y listado de asistencia</t>
  </si>
  <si>
    <t>Se evidencia extracto bancario en cero como parte de los requisitos para el cierre del proyecto, Certificación bancaria de cierre, ACCTI-F-016Control de saldos en cero 13/09/2018</t>
  </si>
  <si>
    <r>
      <t>.
Se evidencian formatos INTI-F-008 y 009 acta de reunión y actualización del plan de Inversión.
Se evidencia ACCTI-F-083 Diagnóstico del proyecto con fecha  16 de octubre de 2019 donde se indica que efectivamente se continua con la ejecución de las líneas productivas planteadas en el objeto del proyecto inicial, donde las beneficiarias con el recurso presente en la cuenta deciden fortalecer la línea de ganadería mediante la adquisición de</t>
    </r>
    <r>
      <rPr>
        <b/>
        <sz val="10"/>
        <rFont val="Calibri"/>
        <family val="2"/>
        <scheme val="minor"/>
      </rPr>
      <t xml:space="preserve"> alambre de púa y grapas</t>
    </r>
    <r>
      <rPr>
        <sz val="10"/>
        <rFont val="Calibri"/>
        <family val="2"/>
        <scheme val="minor"/>
      </rPr>
      <t>, con el fin de realizar nuevas divisiones de potreros y mejorar la rotación de praderas en el predio, además de aislar a los animales de los cultivos y así evitar pérdidas de material vegetal por daños causados por el ganado. Las OBSERVACIONES indican proyecto viable para continuar con proceso ya que existe saldo mayor a un peso en la cuenta y las dos beneficiarias firman manifestación de conformidad.  Valor a ejecutar $1,036,048.
ACCTI-F-082 Manifestación de conformidad para el manejo y cierre de cuenta con fecha  16102019 las beneficiarias indican que los recursos fueron ejecutados por el extinto INCODER  de manera parcial  y a satisfacción quedando el saldo de 1,036,048</t>
    </r>
  </si>
  <si>
    <t>De acuerdo al Acta de fecha 16 de Octubre de 2019 para la actualización del plan de Inversión, teniendo en cuenta el recurso excedente en el banco, las líneas productivas existentes en el predio y la necesidad actual, se da a conocer por parte de las beneficiarias la proyección para la ejecución del recurso, el cual se va a encaminar para la línea de ganadería; ya que existe debilidad en la rotación de praderas deciden realizar la inversión en alambre de púa y grapas, mientras que ellas aportaran la mano de obra para el mejoramiento e instalación de los cercos. 
Valor total del proyecto $ 2.116.048  
Cofinanciación ANT $ 1.036.048 
Cofinanciación Comunidad $ 1.080.000
Se evidencia ACCTI-F-011 Plan de Inversión y de pagos 18102019
No hay estructuración participativa puesto que no se cambia la linea de producción.</t>
  </si>
  <si>
    <t>Se evidencia ACCTI-F-011 Plan de Inversión y de pagos con fecha 18 de octubre de 2019 actualizado
No se evidencia Estructuración participativa ni Valoración a la Estructuración puesto que en el diagnostico se indica seguir con las lineas productivas actuales</t>
  </si>
  <si>
    <t xml:space="preserve">
Predio El Vergel Vereda Villarrica Municipio Villagarzon Departamento del Putumayo
41171059	SANDRA	PATRICIA	AYALA	CORTES
29503422	FLORALBA YAGUAPAZ  RENDON
Fecha de solicitud desembolso:	2012-11-19
Fecha de pago real PP: 2012-11-23
Fecha de pago real GN: 2010-08-01 
No se evidencia documentación que den soporte al desembolso realizado para el proyecto productivo</t>
  </si>
  <si>
    <t>1.Proyecto: D1-PUT-033 SIT- 2009-2
Exp: No creado en ORFEO
Nro de Familias:2
Verificado por: Diana Bernal 
objeto del Proyecto Prodcutivo: Siembra de 2 hectáreas de chontaduro, 3 hectáreas de plátano y 10 novillas doble fin
Instructivo ACCTI-I-003 Versión 5 30 Julio 2019
Procedimiento ACCTI-P-V5  30 Julio 2019</t>
  </si>
  <si>
    <t>2.Proyecto:  C1-CAU-088 SIT-2011
Exp:No creado en ORFEO
Nro de Familias:1
Verificado por: Diana Bernal 
Estabilización socioeconomica de una familia campesina mediante la implementacion de un modelo productivo por medio de la siembra 2,3  hectáreas de café variedad castillo, intercalado con frijol calima  y (1) una hectárea de aguacate hass
Instructivo ACCTI-I-003 Versión 1 de  01 Agosto 2017
Procedimiento ACCTI-P-01 Agosto 2017</t>
  </si>
  <si>
    <t>3.Proyecto: CAQ-015 SIT-2008-2
Exp:No creado en ORFEO
Nro de Familias: 1
Verificado por: Diana Bernal 
Objeto:Producción y reproducción Hato Ganadero El Paraiso en el municipio de Valparaiso Caquetá, compra de 10 Novillas y 1 Toro   25 Has
Instructivo ACCTI-I-003 Versión 1 de  01 Agosto 2017
Procedimiento ACCTI-P-01 Agosto 2017</t>
  </si>
  <si>
    <t>No hay registro del valor ni documentos</t>
  </si>
  <si>
    <r>
      <rPr>
        <sz val="10"/>
        <rFont val="Calibri"/>
        <family val="2"/>
        <scheme val="minor"/>
      </rPr>
      <t xml:space="preserve">
Se realizó diagnostico con fecha 22 de Agosto de 2018 dejando registro fotografico e información plasmada en INTI-F-008
El 30 de mayo de 2018 por medio de INTI-F-008  y registro fotografico indican que el beneficiario firma ACCTI-F-082 Forma Manifestación de Conformidad para el Manejo y Cierre de Cuenta 
</t>
    </r>
    <r>
      <rPr>
        <sz val="10"/>
        <color rgb="FFFF0000"/>
        <rFont val="Calibri"/>
        <family val="2"/>
        <scheme val="minor"/>
      </rPr>
      <t xml:space="preserve">
</t>
    </r>
    <r>
      <rPr>
        <sz val="10"/>
        <rFont val="Calibri"/>
        <family val="2"/>
        <scheme val="minor"/>
      </rPr>
      <t>Se evidencia ACCTI-F-082 Forma Manifestación de Conformidad para el Manejo y Cierre de Cuenta firmado por Jose Omar Romero Suarez ACCTI-F-083 Forma Diagnóstico Proyecto Productivo</t>
    </r>
    <r>
      <rPr>
        <sz val="10"/>
        <color rgb="FFFF0000"/>
        <rFont val="Calibri"/>
        <family val="2"/>
        <scheme val="minor"/>
      </rPr>
      <t xml:space="preserve">
</t>
    </r>
    <r>
      <rPr>
        <sz val="10"/>
        <rFont val="Calibri"/>
        <family val="2"/>
        <scheme val="minor"/>
      </rPr>
      <t xml:space="preserve">
La cuenta tiene como saldo 249.000 </t>
    </r>
  </si>
  <si>
    <r>
      <t xml:space="preserve">Mediante resolucion no. 18-001-0721-2013 del 3 de julio de 2013 expedida por e IGAC territorial Caqueta, se efectuó la corrección de la extension del área de la finca San Francisco vereda san Isidro municipio de Florencia, fijando un area total de 12 hectareas 9032 metros cuadrados .
</t>
    </r>
    <r>
      <rPr>
        <sz val="10"/>
        <rFont val="Calibri"/>
        <family val="2"/>
        <scheme val="minor"/>
      </rPr>
      <t>No se evidencia la realización de la estructuración participativa ni plan de Inversión y Pagos</t>
    </r>
  </si>
  <si>
    <t>D1-CAQ-161 17655720	 Jose Omar Romero Suarez 
Fecha de pago real:2014-10-20 $ 535.600,00 GASTOS NOTARIALES 
Fecha de pago real: 2014-11-04  $ 6.708.303,00 	PROYECTO PRODUCTIVO 
Se determina que la actividad no se realizó puesto que no se encuentran la totalidad de los documentos soporte
Se evidencia certificación bancaria cta conjunta</t>
  </si>
  <si>
    <t xml:space="preserve">No se evidencia documentación para la actividad
Fecha de pago real del PP: 2014-05-15 $ 4.295.600,00 
Fecha de pago real GN: 2014-04-29 $ 535.600,00 	</t>
  </si>
  <si>
    <t>Cuenta de ahorros banco Agrario 43927011927-3
Certificación bancaria con saldo 23.578.243, no indica que sea controlada o conjunta
Fecha de pago real PP:2015-02-11 $ 22.479.096
Fecha de pago real: 2015-01-05 $ 1.606.800</t>
  </si>
  <si>
    <t>Fecha de pago real: 2012-05-18  $ 2.483.636,38  PROYECTO PRODUCTIVO
Fecha de pago real GN:2010-10-01 $ 496.900</t>
  </si>
  <si>
    <t>Se evidencia el Acta de la socialización para el manejo y cierre de las cuentas controlasdas y listado de asistencia INTI-F-008 e INTI-F-009 la cual se realizó el 18 de Julio de 2018
Se evidencia ACCTI-F-083 Forma Diagnóstico Proyecto Productivo donde se indica que existe saldo pendiente por ejecutar de 892,725, no tiene fecha de cuando se realizó</t>
  </si>
  <si>
    <t>La OCI evidencia ACCTI-F-014 Acta de entrega de bienes y servicios a satisfacción 24072018 y registro fotografico</t>
  </si>
  <si>
    <t>Se evidencia 3 comites de compras realizados por el INCODER con sus respectivas cotizaciones con los siguientes valores::
$ 6.802.800	2014-05-05
$ 4.948.500	2015-03-31
$ 784.900	2015-10-26
Total $12,536,200</t>
  </si>
  <si>
    <t>Se evidencia 2 visitas realizadas por el INCODER</t>
  </si>
  <si>
    <t>Facturas 4326-45234-08492 y solicitud de desembolso por el Incoder donde relacionan el pago con cheques de gerencia por valor de $3,121,800(Maquinagro SA) y 3,681,000(Cooperativa de Caficultores del Libano Ltda) de 2014-05-05
Factura 503 por valor de $5,206,500 Agroservicio los Cafetales  2015-03-31
Factura 1613 por valor de $784,900 2015-10-26
Total 12,794,200</t>
  </si>
  <si>
    <t>Diagnostico realizado según forma ACCTI-F-083 Forma Diagnóstico Proyecto Productivo 21 de mayo de 2021 donde Saldo de cuenta en cero ejecución realizada por el extintoIncoder antes del 13 de marzo del 2016 e indican adicinalmente que  para la fecha en que se ejecutaron los recursos de subsidio del proyecto productivo para el proyecto d1-cun-181 sit 2011 por parte del extinto incoder, no aplicaba el diligenciamiento del formato accti-f-082 de manifestacion de conformidad.</t>
  </si>
  <si>
    <t xml:space="preserve">Av villas	404878378	MERY AVILES DE LANDAZURI	36162378	Ahorros
Se evidencia solicitud de desembolso, documento de identidad, certificación bancaria cta conjunta
Fecha de pago real GN: 2013-11-29 $ 1.606.800,00 
Fecha de pago real PP: 2014-04-29 $ 12.550.800,00 </t>
  </si>
  <si>
    <t>Se evidencia plan de Inversion y pagos realizado por el INCODER
No se evidencia estructuración participativa porque los recurson fueron ejecutados en su totalidad</t>
  </si>
  <si>
    <t>Se evidencia plan de Inversion y pagos realizado por el INCODER
No se evidencia estructuración participativa porque los recurson fueron ejecutados en su totalidad de igual forma tampoco se evidencia Valoración participativa</t>
  </si>
  <si>
    <t>No se evidencia Aprobación por la SATZF ya que el proyecto esta ejecutado al 100%</t>
  </si>
  <si>
    <t>Facturas 4326-45234-08492 y solicitud de desembolso por el Incoder donde relacionan el pago con cheques de gerencia por valor de $3,121,800(Maquinagro SA) y 3,681,000(Cooperativa de Caficultores del Libano Ltda) de 2014-05-05
Factura 503 por valor de $5,206,500 Agroservicio los Cafetales  2015-03-31
Factura 1613 por valor de $784,900 2015-10-26
Total 12,794,200
La actividad fue ejecutada por el INCODER</t>
  </si>
  <si>
    <t>Se evidencia extracto bancario en cero
Ejecución realizada por el extinto Incoder antes del 13 de marzo del 2016, Saldo en cuenta 0
Control de saldos en cero
No se evidencia certificación bancaria de cierre
Se evidencia ACCTI-F-083 Forma diagnóstico proyecto productivo, cuando la ejecución total de los recursos se haya realizado en vigencia del extinto INCODER hasta el 13 de marzo del 2016 y el único trámite por parte de la ANT sea la gestión ante la entidad bancaria para el cierre de la cuenta controlada.</t>
  </si>
  <si>
    <t>No hay acta puesto que el proyecto fue ejecutado al 100% por el INCODER</t>
  </si>
  <si>
    <r>
      <t xml:space="preserve">Proyecto pendiente por cierre en el aplicativo SIT
Proyecto adjudicado de acuerdo a la resolucíon del 09 de septiembre de 2013, 3 familias beneficiarias, para cultivo escalonado de 6 hectáreas de fríjol cargamanto y de 6 ha de café tecnificado variedad castillo.
La OCI Evidencia que de acuerdo al Diágnosticorealizado este proyecto ejecutó los recursos del subsidio de apoyo a la implementación del proyecto productivo, aprobados por el extinto Incoder,para el beneficio de tres familias desplazadas campesinas en el predio la cumbre, de la vereda la aurora, municipio del Líbano, departamento del Tolima. Así mismo de acuerdo  con  lo establecido en el instructivo ACCTI-I-003 V-05 para la implementación del proyecto productivo subsidios SIT – </t>
    </r>
    <r>
      <rPr>
        <sz val="11"/>
        <rFont val="Calibri"/>
        <family val="2"/>
        <scheme val="minor"/>
      </rPr>
      <t xml:space="preserve">SIDRA – SIRA, se identifica que se procede con el cierre del rpyecto ya que  el saldo de la cuenta bancaria individual y de manejo conjunto se encuentra en cero ($0) pesos, y la ejecución se realizó por el extinto Incoder hasta el 13 de marzo del 2016. 
</t>
    </r>
    <r>
      <rPr>
        <sz val="11"/>
        <color theme="1"/>
        <rFont val="Calibri"/>
        <family val="2"/>
        <scheme val="minor"/>
      </rPr>
      <t xml:space="preserve">
Expediente no creado en ORFEO</t>
    </r>
  </si>
  <si>
    <t>Se evidencia INTI-F-008 Acta Comite seuimiento para el cierre del PP 16062021 donde se indica que el cierre de la cuenta fue el 23 de septiembre de 2011
Se evidencia INTI-F-009 Forma Listado de Asistencia</t>
  </si>
  <si>
    <t>Se evidencia Certificación bancaria cierre de cuenta controlada</t>
  </si>
  <si>
    <t>El plan de Inversión fue realizado por el INCODER</t>
  </si>
  <si>
    <t>Comites de compra realizados por el INCODER, con sus respectivas cotizaciones
$ 6.956.600	 2012-05-16
$ 496.900	2014-08-28
$ 181.650	2015-08-19</t>
  </si>
  <si>
    <t>El INCODER realizó 5 visitas de seguimiento</t>
  </si>
  <si>
    <t>El Incoder presenta facturas como soporte</t>
  </si>
  <si>
    <t>Según, el certificado expedido por el Banco Agrario de Colombia, radicado en la ANT con número 20186200465322 del 09 de mayo de 2018, la cuenta se encuentra cerrada desde el 23/09/2011</t>
  </si>
  <si>
    <t>No se evidencia acta puesto que la totalidad de los recurson fueron ejecutados por el INCODER</t>
  </si>
  <si>
    <t xml:space="preserve">Fecha de pago real GN: 2010-08-01 $ 496.900,00 	
Fecha de pago real PP:2012-04-13  $ 6.956.600,00 
No se evidencia documentación como soporte	</t>
  </si>
  <si>
    <t>CUENTA CERRADA
De acuerdo con el INSTRUCTIVO ACCTI-I-003 – versión 5 y Procedimiento ACCTI -P-017 versión 5 los recursos fueron ejecutados por el INCODER,
La OCI  evidencia  el certificado expedido por el Banco Agrario de Colombia, radicado en la ANT con número 20186200465322 del 09 de mayo de 2018, la cuenta se encuentra cerrada desde el 23/09/2011
Expediente no creado en ORFEO</t>
  </si>
  <si>
    <t>Remisión de documentos fisicos para Cierre de cuentas Firmados por la SATZF con fecha 21 de Agosto de 2018</t>
  </si>
  <si>
    <t>11.Proyecto: D1-CUN-018 SIT-2009-2 
Exp:No creado en ORFEO
Nro de familias:1
Verificado por: Diana Bernal 
Objeto: Sostenimiento y mantenimiento de caña panelera, arreglos productivos de cacao, plátano y Aguacate
 INSTRUCTIVO ACCTI-I-003 – versión 5
Procedimiento ACCTI -P-017 versión 5</t>
  </si>
  <si>
    <t xml:space="preserve">Se evidencia Comité de compras con listado de asistencia realizado por el INCODER por valor de $ 3.631.500  	2015-10-20
</t>
  </si>
  <si>
    <t>Factura 3,631,500</t>
  </si>
  <si>
    <t>Se evidencia extracto bancario en cero
ACCTI-F-017 Cierre Técnico y Financiero
Certificación cuenta cerrada
ACCTI-F-016 forma control de saldos en cero</t>
  </si>
  <si>
    <t>Fecha de pago real GN: 2011-12-27 $ 515.000	
Fecha de pago realPP: 2014-10-31  $ 3.520.051,46 
Solicitud de desembolso por el INCODER
Beneficiario: Jaime Alonso Martinez García
No se evidencia documento de Identidad, Gefin-F002, Rut, ni certificación bancaria de cta controlada</t>
  </si>
  <si>
    <t>No hay documentos de soporte para la Actividad
No se realizó estructuración participativa</t>
  </si>
  <si>
    <t xml:space="preserve">No se evidencia Estructuración </t>
  </si>
  <si>
    <t>No se evidencia acta comité de Seguimiento ya que el proyecto fue ejecutado por el INCODER</t>
  </si>
  <si>
    <t>No se evidencia documentos como soporte para la actividad</t>
  </si>
  <si>
    <t>Se evidencia que el incodera realizó 4 visitas de seguimiento</t>
  </si>
  <si>
    <t xml:space="preserve">CUENTA CERRADA
No hay documentos para el diagnóstico en la Actividad 1
La documentación que se evidencia como soporte es realizada por el INCODER con la ejecución al 100 % del Proyecto productivo
Expediente no creado en ORFEO </t>
  </si>
  <si>
    <t>Fecha de pago real GN:2013-08-08 $ 1.071.200
Fecha de pago real PP: 2014-07-18 $ 8.293.464,00 
BANCO AGRARIO DE COLOMBIA 4-5101-011216-1 MARIA ALBARRACIN GALAVIS 27748299 Ahorros
Se evidencia certificación de cta controlada, documento de identidad</t>
  </si>
  <si>
    <t>Se evidencia plan de Inversión realizado por el INCODER</t>
  </si>
  <si>
    <t>Se evidencia certificación babcaria del Banco Agrario con el cierre de la cuenta controlada
No se evidencia demás documentos para la actividad ya que el proyecto fue ejecutado al 100% por el Incoder</t>
  </si>
  <si>
    <t>Se evidencia comites de compra con sus cotizaciones de respaldo realizados por el INCODER
$ 7.931.500	2015-06-30
$ 448.400	2015-12-29
Sin embargo las cotizaciones presentadas no tiene documentos anexos como el rut, cc y cédula</t>
  </si>
  <si>
    <t>No se evidencia documentación ya quel proyecto Productivo fue ejecutado al 100% Por el Incoder</t>
  </si>
  <si>
    <t>Se evidencia como soporte Facturas de los bienes adquiridoa</t>
  </si>
  <si>
    <t>no se evidencia documentación  de visitas realizadas por el Incoder</t>
  </si>
  <si>
    <t>CUENTA CERRADA
Resolución 000107 del 17 de Julio del 2013 con 2 familias beneficiarias para Establecimiento de 3 Has de Café en asocio con Banano y sosteniemiento de 4,4 hectáreas de plátano.
Se evidencia que el proyecto fue ejecutado al 100% por el INCODER, se evidencia certificación bancaria del Banco Agrario cuenta cerrada
Expediente no creado en ORFEO</t>
  </si>
  <si>
    <t xml:space="preserve">Banco Agrario 43905009847-1 JOSE CAMACHO COLLAZOS 12145105	Ahorros
Se evidencia certificación de cta controlada y documento de identidad
Fecha de pago real GN: 2013-11-21 $ 535.600
Fecha de pago real PP: 2013-12-18 $6.405.110
</t>
  </si>
  <si>
    <t>Se evidencia comité de compras y plan de compras por valor de $ 6.379.391 con fecha 2014-06-12 realizado por el Incoder, donde también se indica que está  pendiente factura coagrohuila. Lorena Cardoso a cargo de conseguirla,</t>
  </si>
  <si>
    <t>Visita de seguimiento realizada por el INCODER con ejecución del 90%</t>
  </si>
  <si>
    <t xml:space="preserve">BANCO AGRARIO	4-1853-301864-1RUBIEL MONTES MONTOYA	4568000
Se evidencia certificación bancaria cta controlada
Fecha de pago real GN: 013-09-17  $ 535.600
Fecha de pago real PP: 2014-06-10 $ 7.497.808 </t>
  </si>
  <si>
    <t>Se evidencia INTI-F-008 y 009 Acta comite seguimiento para el cierre del pp 08042021</t>
  </si>
  <si>
    <t>Se evidencian 3 comites de compra por el Incoder 
$ 3.074.550	   2014-08-01, $ 2.786.150, 2015-01-22
$ 3.074.550	2014-08-01 con sus respectivas cotizaciones</t>
  </si>
  <si>
    <t>No hay documentación como soporte de la actividad</t>
  </si>
  <si>
    <t>CUENTA CERRADA
De acuerdo a la revisión del proyecto, se evidencia  INTI-F-008 y 009 Acta comite seguimiento para el cierre del proyecto productivo con fecha  08 de Abril 2021, teniendo en cuenta la certificación bancaria de cierre, el extracto bancario en cero de la cuenta controlada
Expediente  no creado en ORFEO</t>
  </si>
  <si>
    <t>Se evidencia que el Incoder realizó 3 visitas de seguimiento 
ACCTI-F-015 Visita de seguimiento 14102018</t>
  </si>
  <si>
    <t>Se evidencia acta INTI-F-008 y 009 Realizar pago obligaciones Financieras 12-13 julio 2018 donde se autoriza el apgo del crédito  725048360223668 por valor de 4,585,600
Se evidencia actaINTI-F-008 y 009 Realizar pago obligaciones Financieras 12-13 julio 2018 para pago de crédito 448010154619 de acuerdo a la autorización del Comité de seguimiento  por valor de 313,089
Valor total 4,898,689</t>
  </si>
  <si>
    <t xml:space="preserve">AGRARIO	44801015461-9 SANDRA MORA PANTOJA CC 2722231
Se evidencia Certificación bancaria cta controlada, cédula
No se evidencia formato GEFIN-F-002, Solicitud de desembolso autenticada por lo tanto la actividad es no cumplida
Fecha de pago real GN: 2013-08-2 $1.071.200,00 
Fecha de pago real: 2014-11-04 $ 4.074.450,00 </t>
  </si>
  <si>
    <t>Se evidencia INTI-F-008 y 009 Acta cierre técnico y financiero y listado de asistencia 14102018 con observaciones de los beneficiarios y recomendaciones</t>
  </si>
  <si>
    <t>No hay documentos como soporte</t>
  </si>
  <si>
    <t xml:space="preserve">Se evidencia Certificación bancaria Cuenta Banco Agrario 47503010400-3 FRANCY BEDOYA HERRERA cc17615488 Ahorros
Fecha de pago real: 2013-03-15 
$ 14.996.800,00  PROYECTO PRODUCTIVO
Fecha de pago real:	2012-12-14 
$ 1.071.200,00 GASTOS NOTARIALES </t>
  </si>
  <si>
    <t>Se evidencia plan de Inversión realizado por el Incoder para Siembra de cultivos agroforestales como cacao en arreglo agroforestal de cuatro hectáreas y continuación con la explotación ganadera de un hato de 14 vientres en pequeña escala como generadora de ingresos en el corto plazo y bajo ambientes silvopastoriles y la implementación de buenas prácticas ganaderas para el beneficio de las familias campesinas</t>
  </si>
  <si>
    <t xml:space="preserve">Comité de compras realizado por el Incoder con las cotizaciones respectivas, </t>
  </si>
  <si>
    <t>InformeVisita donde se observa establecimiento cultivode cacao 19 de abril de 2013
InformeVisita donde se observa cultivode cacao en malas condiciones, las plantas no miden mas de 50 cm y la mayoria se secaron  21 de agosto de 2014 se recomendo mantenimiento del cultivo, no hay solicitud de cambio para el proyecto productivo, se adjuntan fotografias</t>
  </si>
  <si>
    <t>Se evidencia ACCTI-F-083 Diagnóstico del proyectocon fecha 26 de dieiembre de 2019 con saldo en cuenta cero, proyecto ejecutado por el Incoder</t>
  </si>
  <si>
    <t>Se evidencia certificación bancaria de cierre de cuenta con fecha 09 de octubre de 2019</t>
  </si>
  <si>
    <t xml:space="preserve">Se evidencia INTI-F-008-COMITÉ DE SEGUIMIENTO PARA CIERRE DEL PROYECTO D1-CAQ-341 SIT 2011 sin listado de asistencia </t>
  </si>
  <si>
    <t>Acta con fecha 06 de mayo de 2013 con la aprobación del comité</t>
  </si>
  <si>
    <t xml:space="preserve">Se evidencia certificación bancaria-D1-CUN-053-872, documento de identidad
BANCO AGRARIO DE COLOMBIA 415510027881 ISIDRO MUNEVAR VARGAS 4171373 Ahorros
Fecha de pago real: 2014-02-03 
$ 5.419.070,00  PROYECTO PRODUCTIVO
Fecha de pago real: 2013-11-14 
$ 535.600,00  GASTOS NOTARIALES
</t>
  </si>
  <si>
    <t>Se evidencia plan de Inversión realizado por el incoder</t>
  </si>
  <si>
    <t>Se evidencia comités de compra realizados por el incoder $ 3.400.000 2014-05-21 y $ 2.166.745 2015-05-19 con sus respectivas cotizaciones</t>
  </si>
  <si>
    <t>No hay evidencia de visitas de seguimiento</t>
  </si>
  <si>
    <t>Se evidencian recibo a satisfacción tramitada por el incoder, adjuntan factura</t>
  </si>
  <si>
    <t>INTI-F-008 Acta comite de seguimiento para el cierre 21062021</t>
  </si>
  <si>
    <t>ACCTI-F-083 Diagnóstico del proyecto  con fecha 08 de noviembre de 2019 donde se indica que la cuenta se encuentra con saldo cero.</t>
  </si>
  <si>
    <t xml:space="preserve">Se evidencia actas de aprobación por parte del Incoder </t>
  </si>
  <si>
    <t>No hay documentación como soporte puesto que el proyecto fue ejecutado al 100% por el Incoder</t>
  </si>
  <si>
    <t>se evidencia certificación bancaria de cierre donde indica que la cuenta fue cerrada  25 de mayo de 2015,. Extracto bancario en cero.
Se realizó el diagnóstico indicando que la cuenta se encuentra con saldo cero</t>
  </si>
  <si>
    <t xml:space="preserve">CUENTA CERRADA
Expediente no creado en ORFEO
Proyecto adjudicado de acuerdo a resolución 004233 de 20 de septiembre de 2013 y ejecutado al 100% por el Incoder, la ANT realizó diagnóstico donde se evidencia que la cuenta controlada tiene saldo en cero, adicionalmente se adjunta extracto bancario y certificación de cierre para la cuenta controlada.
</t>
  </si>
  <si>
    <t xml:space="preserve">Se evidencia certificación de cuenta controlada
Documento de identidad
BANCO AGRARIO DE COLOMBIA 4-5101-306393-3 LUIS PEÑARANDA BAYONA cc 13255341 Ahorros
Fecha de pago real:	2015-05-14 
$ 1.606.800,00 GASTOS NOTARIALES
Fecha de pago real:	2016-01-07 
$ 19.955.343,00 PROYECTO PRODUCTIVO
</t>
  </si>
  <si>
    <t>Se evidencia certificación de cierre para la cuengta controlada y extracto bancario en cero</t>
  </si>
  <si>
    <t>Soporte de extracto bancario e imagen de cheques</t>
  </si>
  <si>
    <t>Se evidencia comité de compras $ 19.983.023	2016-03-03 ejecutado por el Incoder</t>
  </si>
  <si>
    <t>Se evidencia imagen del cheque, recibo, factura</t>
  </si>
  <si>
    <t>Proyecto cerrado ejecutado al 100% por el Incoder</t>
  </si>
  <si>
    <t>CUENTA CERRADA
Expediente  creado en ORFEO pero sin documentos soporte cargados
Proyecto adjudicado de acuerdo a Resolución 0639 del 11 de marzo de 2015, predio Santa Rita Municipio de Salazar Norte de Santander. Los beneficiarios presentan denuncio por quema del cultivo de aguacate y café, recibido el 01 de Agosto de 2019. 
Sin embargo se evidencia certificación bancaria de cierre puesto que el proyecto fue ejecutado al 100% por el Incoder</t>
  </si>
  <si>
    <t xml:space="preserve">BANCO AGRARIO DE COLOMBIA 4-570-30-05528-7 LEONEL TAPASCO GUERRERO 10140604 Ahorros
Se evidencia certificación bancaria cuenta controlada
Fecha de pago real:	2013-10-22 
$ 1.606.800,00  GASTOS NOTARIALES
Fecha de pago real:	2013-10-24 
$ 8.802.662,00  PROYECTO PRODUCTIVO </t>
  </si>
  <si>
    <t>Se evidencia certificación de cierre para la cuenta controlada y Formato control de saldos.</t>
  </si>
  <si>
    <t>Se evidencia acta INTI-F-008 con fecha 09 de junio de 2022 Comité de seguumiento para el cierre del proyecto ya que fue ejecutadio al 100% por el Incoder</t>
  </si>
  <si>
    <t>No hay documentos soporte para la actividad</t>
  </si>
  <si>
    <t>CUENTA CERRADA
Expediente no creado en ORFEO
proyecto adjudicado de acuerdo a resolución 1524 del 6 de Agosto de 2013, predio El Jardín Guatica Risaralda para el cuel se realiza cierre ya que fue ejecutado al 100% por el Incoder
Validación realizada el 26 de Junio de 2023</t>
  </si>
  <si>
    <t>Fecha de pago real:2013-06-06  $ 3.504.242,76 PROYECTO PRODUCTIVO 
Fecha de pago real: 2011-08-02  $ 515.000,00 GASTOS NOTARIALES</t>
  </si>
  <si>
    <t>Se evidencia formato control de saldos con valor de 288 pesos</t>
  </si>
  <si>
    <t>No hay documentos como soporte, el proyecto fue ejecutado al 100% por el Incoder</t>
  </si>
  <si>
    <t>La visita de seguimiento fue realizada por el Incoder en los formatos que ellos manejaban dejaron las observaciones de que el predio  fue aprovechado al maximo con ejecucióin al 100% del proyecto</t>
  </si>
  <si>
    <t>SALDO MENOR A $10,000 
Expediente  creado en ORFEO pero sin documentos soporte cargados
El proyecto fue ejecutado al 100% por el Incoder, se evidencia gestiones de comunicación con los beneficiarios lo cual no ha sido posible para el cierre del proyecto ya que la cuenta tiene como saldo 288 pesos</t>
  </si>
  <si>
    <t xml:space="preserve">Se evidencia certificación babcaria cuenta controlada y documento de identidad
Cuenta AV VILLAS 404-88306-3 DIEGO VELASQUEZ GRAJALES 16045524 Ahorros
Fecha de pago real: 2014-09-04 
$ 4.946.514 PROYECTO PRODUCTIVO
Fecha de pago real: 2014-04-11 
$ 535.600,00  GASTOS NOTARIALES </t>
  </si>
  <si>
    <t>Acta realizada por el Incoder con fecha 07 de Julio de 2015</t>
  </si>
  <si>
    <t>SALDO MENOR A $10,000 
Expediente no creado en ORFEO
Proyecto adjudicado mediante resolución 14809  del 30 de dieiembre de 2013
Predio la Linda en el municipio de Fresno Tolima
De acuerdo al diagnóstico realizado con la forma ACCTI-F-083, se indica que " Éste proyecto ejecutó los recursos del subsidio de apoyo a la implementación del proyecto productivo, aprobados por el extinto Incoder, cumpliendo con los protocolos establecidos para esa época. el proyecto es ejecutado, para la siembra de 0,44 ha. de café caturra, 0,56 ha. de café castilla y siembra de 1,0 ha. de aguacate hass. para el beneficio de una familia campesina en el predio la Linda de la vereda la picota, municipio de Fresno, departamento del Tolima.
Cumpliendo con lo establecido en el instructivo accti-i-003 v-05 para la implementación del proyecto productivo subsidios SIT – sidra – sira, en su aparte sobre solicitud de cierre de cuenta en la entidad bancaria, expone que se “procede en los casos en los que el saldo de la cuenta bancaria individual y de manejo conjunto se encuentra en cero ($0) pesos, y cuando la ejecución se realizó por el extinto Incoder hasta el 13 de marzo del 2016. en este caso el profesional ETO dará por terminado el diligenciamiento del formato accti-f-083: forma diagnóstica de cuenta individual de manejo conjunto, realizará el respectivo cargue en el aplicativo
"</t>
  </si>
  <si>
    <t>ACCTI-F-083 Forma Diagnóstico Proyecto Productivo donde se indica que " Éste proyecto ejecutó los recursos del subsidio de apoyo a la implementación del proyecto productivo, aprobados por el extinto Incoder, cumpliendo con los protocolos establecidos para esa época. el proyecto es ejecutado, para la siembra de 0,44 ha. de café caturra, 0,56 ha. de café castilla y siembra de 1,0 ha. de aguacate hass. para el beneficio de una familia campesina en el predio la Linda de la vereda la picota, municipio de Fresno, departamento del Tolima.
Cumpliendo con lo establecido en el instructivo accti-i-003 v-05 para la implementación del proyecto productivo subsidios SIT – sidra – sira, en su aparte sobre solicitud de cierre de cuenta en la entidad bancaria, expone que se “procede en los casos en los que el saldo de la cuenta bancaria individual y de manejo conjunto se encuentra en cero ($0) pesos, y cuando la ejecución se realizó por el extinto Incoder hasta el 13 de marzo del 2016. en este caso el profesional ETO dará por terminado el diligenciamiento del formato accti-f-083: forma diagnóstica de cuenta individual de manejo conjunto, realizará el respectivo cargue en el aplicativo
"</t>
  </si>
  <si>
    <t>Se evidencia control de saldos en cero, extracto bancario con saldo cero , no hay certificaión de cierre para la cuenta controlada</t>
  </si>
  <si>
    <t>Se evidencia certificación bacaria cuenta controlada BANCO AGRARIO DE COLOMBIA 41822004543-3 EDGAR SOTO QUINTANA 15990895 Ahorros
Documento de identidad
Fecha de pago real: 2013-09-17 
$ 535.600,00  GASTOS NOTARIALES
Fecha de pago real: 2014-04-29 
$ 7.362.696,00  PROYECTO PRODUCTIVO</t>
  </si>
  <si>
    <t>Se evidencia acta de socialización para el manejo de cuentras controladas</t>
  </si>
  <si>
    <t>Se evidencia Extracto bancario en cero y certificación de cierre cuenta controlada</t>
  </si>
  <si>
    <t>Como recibos a satisfacción, el Incoder presenta facturas como soporte</t>
  </si>
  <si>
    <t>No hay documentos como soporte ya que el proyecto fue ejecutado al 100% por el incoder</t>
  </si>
  <si>
    <t>CUENTA CERRADA
Expediente no creado en ORFEO
Resolución 2219  del 22 de Agosto de 2013
Se evidencia que el proyecto fue ejecutado al 100 %por el Incoder. Se evidencian facturas, estracto bancario en cero y certificación bancaria de cierre para la cuenta controlada</t>
  </si>
  <si>
    <t>Se evidencian 4 comités de compras realizados por el Incoder, no se ha realizado ninguno por la ANT</t>
  </si>
  <si>
    <t>BANCO AGRARIO448010156840JOVANNY CERON GAMBOA	98196623	Ahorros
Fecha de pago real:2013-10-22  $ 535.600,00 GASTOS NOTARIALES
Fecha de pago real:2014-10-17  $ 6.862.400,00 PROYECTO PRODUCTIVO</t>
  </si>
  <si>
    <t>Se evidencia plan de Inversión y pagos por parte de la ANT ACCTI-F-011 para cultivo de aguacate Hass</t>
  </si>
  <si>
    <t xml:space="preserve">Comité de compras realizado según acta con fecha 28 de noviembre de 2018 por valor de 3,869,000 para fertiliante y guadaña 
Se evidencia ACCTI-F-012 Forma Evaluación y Selección de Proveedores
ACCTI-F-013 Forma Plan de Compras con firma del representante de SATZF
Cotizaciones con sus anexos
Acta para el comite y listado de asistencia </t>
  </si>
  <si>
    <t xml:space="preserve">Se evidencia visita de seguimiento  ACCTI-F-015 Forma visita a predio de seguimiento con fecha 18 de dieiembre de 2018 realizada por la ANT con fotografias </t>
  </si>
  <si>
    <t>ACCTI-F-014 Acta de entrega de bienes y recibo a satisfacción con fotografias</t>
  </si>
  <si>
    <t>Se evidencia extracto bancario en cero
ACCTI-F-017 Cierre tecnico y Financiero sin firma del delegado de SATZF
ACCTI-F-016 Control de saldos en cero
Certificación bancaria de cierre</t>
  </si>
  <si>
    <t>ACCTI-F-082 Manifiesto de conformidad
ACCTI-F-083 Diagnostico de cuenta individual de manejo conjunto</t>
  </si>
  <si>
    <t>CUENTA CERRADA
Expediente no creado en ORFEO
resolución 3246  del 07 de septiembre de 2013
Predio El Guayabillo en San Lorenzo Nariño
El proyecto se cierra de acuerdo al acta del 13 de abril de 2021 donde sse indica " El F017, no cuenta con las firmas del Líder ni del delegado de la SATZF, a partir del instructivo vigente de la época con fecha 31 de julio de 2018 versión 4, razón por la cual, se cierran bajo el instructivo vigente de fecha 30-07-2019 versión 5 "</t>
  </si>
  <si>
    <t>Acta comité de seguimiento para cierre del proyecto d1-nar-pas-062 sit-2011 del 13 de abril de 2021</t>
  </si>
  <si>
    <t>No hay documentos como soporte para la actividad</t>
  </si>
  <si>
    <t>Banco Agrario de Colombia 475030110399EDGAR ARTUNDUAGA PERDOMO	16190518 Ahorro
Fecha de pago real:	2013-07-24 
$ 535.600,00 	GASTOS NOTARIALES 
Fecha de pago real:	2013-08-23 
$ 4.767.520,00 	PROYECTO PRODUCTIVO 
Se evidencia certificación cta controlada</t>
  </si>
  <si>
    <t>Comité de compras realizado por el INCODER $ 4.767.520 2013-08-22</t>
  </si>
  <si>
    <t>Visita realizada por el Incoder</t>
  </si>
  <si>
    <t>ACCTI-F-083 Forma Diagnóstico Proyecto Productivo, donde  se indica que la cuenta esta en cero  y certificación cuenta cerrada</t>
  </si>
  <si>
    <t>INTI-F-008-comité de seguimiento para cierre del proyecto d1-caq-317 sit 2011</t>
  </si>
  <si>
    <t>CUENTA CERRADA
Expediente no creado en ORFEO
Resolución 0170 del 18 de junio de 2013
Cuenta cerrada, se evidencia en el diagnostico cuenta en cero</t>
  </si>
  <si>
    <t>Solo  seevidencia  Certficación cuenta cerrada</t>
  </si>
  <si>
    <t xml:space="preserve">Expediente no creado en ORFEO
Proyecto adjudicado de acuerdo a Resolución 1286 de04 de Diciembre de 2012
El proyecto fue ejecutado al 100% por el incoder, de acuerdo con la actividad 1: Se evidencia ACCTI-F-083 Diagnóstico del proyectocon fecha 26 de dieiembre de 2019 con saldo en cuenta cero, </t>
  </si>
  <si>
    <t>La OCI evidencia que no hay documentación como soporte INTI-F-008 Forma para Elaboración Acta de Reunión, INTI-F-009 Forma Listado de Asistencia, ACCTI-F-082 Forma Manifestación de Conformidad para el Manejo y Cierre de Cuenta, ACCTI-F-083 Forma Diagnóstico Proyecto Productivo)</t>
  </si>
  <si>
    <t>4.Proyecto: D1-CAQ-161 SIT-2011     
Exp:No creado en ORFEO
Nro de Familias: 1
Verificado por: Diana Bernal 
Objeto:Sostenimiento del cultivo de plátano 0,5 ha hasta el año 4, siembra de 2 haS cacao con plátano y maderables y compra de 3 vientres comerciales bovinos doble propósito en el segundo año en Florencia -Caquetá
Instructivo ACCTI-I-003 Versión 1 de  01 Agosto 2017
Procedimiento ACCTI-P-01 Agosto 2017</t>
  </si>
  <si>
    <t>5.Proyecto: D1-CUN-782 SIT-2011
Exp:No creado en ORFEO
Nro de Familias:1
Verificado por: Diana Bernal 
Objeto:Siembra de 1 hectárea de aguacate y sostenimiento de 1.46 hectáreas de café proyecto de Desarrollo Rural participativo del predio el Diamante vereda Mesopotamia del municipio del Líbano Tolima
Instructivo ACCTI-I-003 Versión 1 de  01 Agosto 2017
Procedimiento ACCTI-P-01 Agosto 2017</t>
  </si>
  <si>
    <t>6.Proyecto: C1-HUI-181 SIT-2011  
Exp:201741009713500289E
Nro de Familias: 3
Verificado por: Diana Bernal 
Objeto: Linea 1: Sostenimiento de 6,0 has. de cultivo de café variedad castilla y tabí, para comercializar en peso verde, como estrategia productiva en el predio el porvenir, de la vereda Getzen, municipio de La Plata, departamento del Huila.
Linea 2: Cultivo de pan coger, frutales, arracacha, frijol, hortalizas, maíz, plátano,yuca  1,5 Hectáreas
Instructivo ACCTI-I-003 Versión 1 de  01 Agosto 2017
Procedimiento ACCTI-P-01 Agosto 2017</t>
  </si>
  <si>
    <t>7.Proyecto: D1-COR-014 SIT-2009-2
Exp:No creado en ORFEO
Nro de Familias: 1
Verificado por: Diana Bernal 
Objetos: Establecimiento de 2.4 hectáreas de yuca dulce, 1.5 hectáreas de ñame, maíz y 0.3 hectáreas de ají dulce en el predio el Recuerdo,  Vereda el Cocuelo corregimiento de Pueblo Bujo municipio de Montería Córdoba
Instructivo ACCTI-I-003 Versión 1 de  01 Agosto 2017
Procedimiento ACCTI-P-01 Agosto 2017</t>
  </si>
  <si>
    <t>8.Proyecto: D1-CUN-100 SIT-2011  
Exp:No creado en ORFEO
Nro de familias:2
Verificado por: Diana Bernal 
Objeto: Siembra de 4 ha de café asociado con plátano, frijol y maíz intercalado en el año de siembra y zoca de renovación del café, predio San Juan  Topaipi Cundinamarca
Instructivo ACCTI-I-003 Versión 1 de  01 Agosto 2017
Procedimiento ACCTI-P-01 Agosto 2017</t>
  </si>
  <si>
    <t>9.Proyecto: D1-PUT-027 SIT-2011  
Exp: No creado en ORFEO
Nro de familias:1
Verificado por: Diana Bernal 
Objeto: Establecimiento de 1 Hectárea de plátano variedad clon  y compra de 6 cabezas de ganado doble propósito
Instructivo ACCTI-I-003 Versión 1 de  01 Agosto 2017
Procedimiento ACCTI-P-01 Agosto 2017</t>
  </si>
  <si>
    <t>10.Proyecto: D1-CUN-181 SIT-2011
Exp:No creado en ORFEO
Nro de familias:3
Verificado por: Diana Bernal 
Objeto: cultivo escalonado de 6 hectáreas de fríjol cargamanto y de 6 ha de café tecnificado variedad castillo predio La Cumbre Libano Tolima
Instructivo ACCTI-I-003 Versión 1 de  01 Agosto 2017
Procedimiento ACCTI-P-01 Agosto 2017</t>
  </si>
  <si>
    <t>12.Proyecto: D1-ANT-MED-116  SIT-2010  
Exp:No creado en ORFEO
Nro de familias:1
Verificado por: Diana Bernal 
Objeto: Sostenimiento de de 19has de arreglo de café-plátano de 1,5 años y 0,8 has de cacao con sombrio de guamo
Instructivo ACCTI-I-003 Versión 1 de  01 Agosto 2017
Procedimiento ACCTI-P-01 Agosto 2017</t>
  </si>
  <si>
    <t>13.Proyecto:  C1-NOR-003 SIT-2011
Exp: No creado en ORFEO
Nro de familias: 2
Verificado por: Diana Bernal 
Objeto: Establecimiento de 3 Has de Café en asocio con Banano y sosteniemiento de 4,4 hectáreas de plátano.
Instructivo ACCTI-I-003 Versión 1 de  01 Agosto 2017
Procedimiento ACCTI-P-01 Agosto 2017</t>
  </si>
  <si>
    <t>14.Proyecto: D1-HUI-140 SIT-2011
Exp: No creado en ORFEO
Nro de familias: 1
Verificado por: Diana Bernal 
Objeto: Sosotenimiento de 2,3 Has de cultivo asociado de café, cacao y plátano y siembra de 2ha de frijol
Instructivo ACCTI-I-003 Versión 1 de  01 Agosto 2017
Procedimiento ACCTI-P-01 Agosto 2017</t>
  </si>
  <si>
    <t>15.Proyecto:  D1-CAL-081  SIT-2011     
Exp: No creado en ORFEO
Nro de familias: 1
Verificado por: Diana Bernal 
Objeto del Proyecto Productivo:
Instructivo ACCTI-I-003 Versión 1 de  01 Agosto 2017
Procedimiento ACCTI-P-01 Agosto 2017</t>
  </si>
  <si>
    <t>16.Proyecto:  C1-NAR-PAS-587 SIT-2011 
Exp: No creado en ORFEO
Nro de familias: 2
Verificado por: Diana Bernal 
Bbojeto del Proyecto: Sostenimiento de 2,38 has de caña panelera hasta el año 6, siembra de 0,42 has de mora de castilla con frijol intercalado una cosecha en el año de siembra y a partir del 7 año un total de 2,8 has 
Instructivo ACCTI-I-003 Versión 1 de  01 Agosto 2017
Procedimiento ACCTI-P-01 Agosto 2017</t>
  </si>
  <si>
    <t>17.Proyecto: D1-CAQ-341  SIT-2011
Exp: No creado en ORFEO
Nro de familias: 2
Verificado por: Diana Bernal 
Objeto: Siembra de cultivos agroforestales como cacao en arreglo agroforestal de cuatro hectáreas y continuación con la explotación ganadera de un hato de 14 vientres en pequeña escala como generadora de ingresos en el corto plazo y bajo ambientes silvopastoriles y la implementación de buenas prácticas ganaderas para el beneficio de las familias campesinas.Vereda los Angeles -Valparaiso Caquetá
Instructivo ACCTI-I-003 Versión 1 de  01 Agosto 2017
Procedimiento ACCTI-P-01 Agosto 2017</t>
  </si>
  <si>
    <t>18.Proyecto: D1-CUN-053 SIT-2011  
Exp: No creado en ORFEO
Nro de familias: 1
Verificado por: Diana Bernal 
Objeto: Siembra de 1 hectárea de Lulo
Instructivo ACCTI-I-003 Versión 1 de  01 Agosto 2017
Procedimiento ACCTI-P-01 Agosto 2017</t>
  </si>
  <si>
    <t>19.Proyecto:  C1-NOR-007 SIT-2011   
Exp:201741009713500205E
Nro de familias: 3
Verificado por: Diana Bernal 
Objeto: Cultivo de Aguacate y café
Instructivo ACCTI-I-003 Versión 1 de  01 Agosto 2017
Procedimiento ACCTI-P-01 Agosto 2017</t>
  </si>
  <si>
    <t>20.Proyecto: D1-RIS-020 SIT-2011
Exp: No creado en ORFEO
Nro de familias: 3
Verificado por: Diana Bernal 
Objeto:
Instructivo ACCTI-I-003 Versión 1 de  01 Agosto 2017
Procedimiento ACCTI-P-01 Agosto 2017</t>
  </si>
  <si>
    <t>21.Proyecto: D1-NAR-013  SIT-2010 
Exp:202341003402600005E
Nro de familias: 1
Verificado por: Diana Bernal 
Objeto:
Instructivo ACCTI-I-003 Versión 1 de  01 Agosto 2017
Procedimiento ACCTI-P-01 Agosto 2017</t>
  </si>
  <si>
    <t>22.Proyecto: C1-TOL-490SIT-2011     
Exp: No creado en ORFEO
Nro de familias: 1
Verificado por: Diana Bernal 
Objeto: Sostenimiento de 0,44hectáreas de café caturra , siembra de 0,56 hectáreas de café castillo y siembra de 1 hectárea de aguacate hass
Instructivo ACCTI-I-003 Versión 1 de  01 Agosto 2017
Procedimiento ACCTI-P-01 Agosto 2017</t>
  </si>
  <si>
    <t>23.Proyecto:  C1-CAL-083  SIT-2011    
Exp: No creado en ORFEO
Nro de familias: 1
Verificado por: Diana Bernal 
Objeto: Sostenimiento de 3,3 hectáreas de café
Instructivo ACCTI-I-003 Versión 1 de  01 Agosto 2017
Procedimiento ACCTI-P-01 Agosto 2017</t>
  </si>
  <si>
    <t>24.Proyecto:  D1-NAR-PAS-062  SIT-2011     
Exp: No creado en ORFEO
Nro de familias: 1
Verificado por: Diana Bernal 
Objeto: ESTABLECIMIENTO, PRODUCCION Y COMERCIALIZACIÓN DE 1,4 HA DE AGUACATE VARIEDAD HAS
Instructivo ACCTI-I-003 Versión 1 de  01 Agosto 2017
Procedimiento ACCTI-P-01 Agosto 2017</t>
  </si>
  <si>
    <t>25.Proyecto:  D1-CAQ-317  SIT-2011
Exp: No creado en ORFEO
Nro de familias: 1 
Verificado por: Diana Bernal 
Objeto:Sostenimiento de 0,76 has de plátano existente durante un año, completar 1 hectárea a partir del segundo año, compra de 4 vientres bovinos para ganaderia doble propósito
Instructivo ACCTI-I-003 Versión 1 de  01 Agosto 2017
Procedimiento ACCTI-P-01 Agosto 2017</t>
  </si>
  <si>
    <t>De acuerdo con el INSTRUCTIVO ACCTI-I-003 – versión 5 y Procedimiento ACCTI -P-017 versión 5 los recursos fueron ejecutados por el INCODER,
La OCI  evidencia  el certificado expedido por el Banco Agrario de Colombia, radicado en la ANT con número 20186200465322 del 09 de mayo de 2018, la cuenta se encuentra cerrada desde el 23/09/2011</t>
  </si>
  <si>
    <t>No hay documentos para el diagnóstico ya que  la documentación que se evidencia como soporte es realizada por el INCODER con la ejecución al 100 % del Proyecto productivo</t>
  </si>
  <si>
    <t>Se evidencia que el proyecto fue ejecutado al 100% por el INCODER, se evidencia certificación bancaria del Banco Agrario cuenta cerrada</t>
  </si>
  <si>
    <t>No hay documentación como soporte de la actividad Puesto que fue ejecutado por el INCODER</t>
  </si>
  <si>
    <t>No hay documenación como soporte para la actividad puesto que la ejecución fue 100% por el INCODER</t>
  </si>
  <si>
    <t>Comité de compras realizado por el incoder $ 5.000.500 2015-07-07, No hay documenación adicional como soporte para la actividad puesto que la ejecución fue 100% por el INCODER</t>
  </si>
  <si>
    <t>No hay documenación como soporte para la actividad, ejecución 1005 por el Incoder</t>
  </si>
  <si>
    <t>Debilidad en los soportes de pago a proveedores ya que de acuerdo al instructivo ACCTI-I-003 V5 31 julio 2018 Numeral 7.12.1. Pago a proveedores "los desembolsos se realizarán conforme a lo establecido en el Plan de Compras y se cancelarán a través de
cheques de gerencia a nombre de los proveedores dentro de la misma sucursal bancaria y se dejara consignado en el acta INTI-F-008 Forma Para Elaboración Acta de Reunión copia de la imagen legible del cheque, con los datos del proveedor, el concepto de pago, el valor, número de cheque y lo anterior no se realizó, por tanto, se tiene como actividad no cumplida.</t>
  </si>
  <si>
    <t>No se evidencia acta para el cierre técnico del proyecto en el SIT módulo SIT, sin embargo se encuentra en Físico dentro de la carpeta</t>
  </si>
  <si>
    <t xml:space="preserve">
La OCI no evidenció visita de seguimiento ACCTI-F-015, a la fecha de la auditoria para efectuar seguimiento al cumplimiento de los beneficiarios (1 familia) y verificar la condición resolutoria, incumpliendo con el ACCTI-I-003 ” Seguimiento a la materialización de subsidios”, en donde, el propósito de esta actividad, es verificar y validar el correcto avance en la ejecución del proyecto productivo desde la realización del diagnóstico hasta su cierre técnico y financiero, así como, verificar la debida explotación del predio según los lineamientos normativos a que refiere la Ley 160 de 1994 en su Artículo 25, y el Decreto Ley 902 del 2017. </t>
  </si>
  <si>
    <t>Cuenta Cerrada
Proyecto adjudicado de acuerdo a la Resolución  número 1212 del 11 de mayo del 2010
El proyecto productivo indica que ya está cerrado, sin embargo no se evidencian algunos soportes como:
Documentación que den soporte al desembolso realizado para el proyecto productivo
Actividad 6 - Realizar las gestiones administrativas de pago a proveedoresDebilidad en los soportes de pago a proveedores ya que de acuerdo con el instructivo ACCTI-I-003 V5 31 julio 2018 Numeral 7.12.1. Pago a proveedores "los desembolsos se realizarán conforme a lo establecido en el Plan de Compras y se cancelarán a través de cheques de gerencia a nombre de los proveedores dentro de la misma sucursal bancaria y se dejara consignado en el acta INTI-F-008 Forma Para Elaboración Acta de Reunión copia de la imagen legible del cheque, con los datos del proveedor, el concepto de pago, el valor, número de cheque y lo anterior no se realizó, por tanto, se tiene como actividad no cumplida.
Actividad 10:La OCI no evidenció visita de seguimiento ACCTI-F-015, a la fecha de la auditoria para efectuar seguimiento al cumplimiento de los beneficiarios (1 familia) y verificar la condición resolutoria, incumpliendo con el ACCTI-I-003 ” Seguimiento a la materialización de subsidios”, en donde, el propósito de esta actividad, es verificar y validar el correcto avance en la ejecución del proyecto productivo desde la realización del diagnóstico hasta su cierre técnico y financiero, así como, verificar la debida explotación del predio según los lineamientos normativos a que refiere la Ley 160 de 1994 en su Artículo 25, y el Decreto Ley 902 del 2017. 
Validación realizada el 16 de mayo de 2023
Expediente no creado en ORFEO</t>
  </si>
  <si>
    <t xml:space="preserve">
Actividad 1: La OCI evidencia que no hay documentación como soporte INTI-F-008 Forma para Elaboración Acta de Reunión, INTI-F-009 Forma Listado de Asistencia, ACCTI-F-082 Forma Manifestación de Conformidad para el Manejo y Cierre de Cuenta, ACCTI-F-083 Forma Diagnóstico Proyecto Productivo), incumpliendo el Instructivo ACCTI-I-003 Versión 1 item 4-III</t>
  </si>
  <si>
    <t>No hay evidencia de documentación  ya que la ejecución la realizó el INCODER</t>
  </si>
  <si>
    <t xml:space="preserve">Se presentan 3 cotizaciones y se realiza el dia 13 de Junio de 2013: PRIMER COMITE DE COMPRAS PARA SUMINISTROS E INSUMOS DONDE SE SELECCIONÓ A LOS PROVEEDORES "TECNIAGRO DEL SUR" POR UN VALOR DE $1'750.000(5000 plantulas de café variedad castillo tambo)  Y "AGROPOPAYAN" POR UN VALOR DE $820.000( 30 bultos de Abono Organico orblagro, 15 bultos de calDolomitica 30% y 2 bultos de Fertilizante Orgánico-Codiphos) para un  Total $2.570.000
Se presentan 3 cotizaciones y el dia 29 de Enero de 2014 se realiza el  SEGUNDO COMITE DE COMPRAS DE SUMINISTROS E INSUMOS DONDE SE SELECCIONÓ AL PROVEEDOR "COOSURTIAGRO" POR UN VALOR DE $317.000 (1 Bulto Insumos DAP X50kG-1 Bulto UREAX50Kg-2 Bultos 17-6-18-2x50Kg-1 Bulto KCLX50kg)
Comités realizados por el Incoder
</t>
  </si>
  <si>
    <t>De acuerdo al acta del 16 de junio de 2013 se da aprobación al 1er comité de compras por valor de $2,570,000 y el acta del 29 de enero de 2014 se dio aprobación al 2do comité de compras por valor de $317,000 por el Incoder</t>
  </si>
  <si>
    <t>Se evidencia recibo y entrega a satisfacción para proyectos ColectivosF45-PM-OS-01  con fecha 03 fecbrero 2014 por el Incoder</t>
  </si>
  <si>
    <t xml:space="preserve">La OCI evidencia que  la cuenta aun tiene un saldo de $40,450, teniendo en cuenta Extracto bancario con fecha 04 de diciembre de 2015. </t>
  </si>
  <si>
    <t>La OCI evidencia que  la cuenta aun tiene un saldo de $40,450, teniendo en cuenta Extracto bancario con fecha 04 de diciembre de 2015 , por lo anterior no es posible realizar la actividad ya que no evidencia ACCTI-F-017 forma cierre técnico y financiero, certificación bancaria de cierre de cuenta individual de manejo conjunto o extracto bancario o el documento que expida la entidad bancaria cuyo significado y fecha sea equivalente al cierre ni Extracto de la cuenta bancaria individual de manejo conjunto con saldo de la cuenta en cero pesos ($0), ni ACCTI-F-016 forma control de saldos para realizar el cierre del proyecto, así mismo, no se evidencia que el comité de seguimiento haya realizado alguna gestión tendiente al requerimiento del cierre técnico financiero de este proyecto a la UGT, incumpliendo su objetivo de velar por el cumplimiento de cada una de las etapas del apoyo a la implementación del proyecto productivo, en términos de transparencia y legalidad de conformidad con el instructivo ACCTI-I-003</t>
  </si>
  <si>
    <t xml:space="preserve">La OCI no evidenció visita de seguimiento ACCTI-F-015, a la fecha de la auditoria para efectuar seguimiento al cumplimiento de los beneficiarios (1 familia) y verificar la condición resolutoria, incumpliendo con el ACCTI-I-003 ” Seguimiento a la materialización de subsidios”, en donde, el propósito de esta actividad, es verificar y validar el correcto avance en la ejecución del proyecto productivo desde la realización del diagnóstico hasta su cierre técnico y financiero, así como, verificar la debida explotación del predio según los lineamientos normativos a que refiere la Ley 160 de 1994 en su Artículo 25, y el Decreto Ley 902 del 2017. 
</t>
  </si>
  <si>
    <t>SALDO MENOR A $100,000 
Proyecto adjudicado de acuerdo a la Resolución  número 1174 de 02 de octubre de 2012 donde se evidencia las siguientes debilidades:
Actividad 1: La OCI evidencia que no hay documentación como soporte INTI-F-008 Forma para Elaboración Acta de Reunión, INTI-F-009 Forma Listado de Asistencia, ACCTI-F-082 Forma Manifestación de Conformidad para el Manejo y Cierre de Cuenta, ACCTI-F-083 Forma Diagnóstico Proyecto Productivo), incumpliendo el Instructivo ACCTI-I-003 Versión 1 item 4-III
Actividad 9: La OCI evidencia que  la cuenta aun tiene un saldo de $40,450, teniendo en cuenta Extracto bancario con fecha 04 de diciembre de 2015 , por lo anterior no es posible realizar la actividad ya que no evidencia ACCTI-F-017 forma cierre técnico y financiero, certificación bancaria de cierre de cuenta individual de manejo conjunto o extracto bancario o el documento que expida la entidad bancaria cuyo significado y fecha sea equivalente al cierre ni Extracto de la cuenta bancaria individual de manejo conjunto con saldo de la cuenta en cero pesos ($0), ni ACCTI-F-016 forma control de saldos para realizar el cierre del proyecto, así mismo, no se evidencia que el comité de seguimiento haya realizado alguna gestión tendiente al requerimiento del cierre técnico financiero de este proyecto a la UGT, incumpliendo su objetivo de velar por el cumplimiento de cada una de las etapas del apoyo a la implementación del proyecto productivo, en términos de transparencia y legalidad de conformidad con el instructivo ACCTI-I-003
Actividad 10: La OCI no evidenció visita de seguimiento ACCTI-F-015, a la fecha de la auditoria para efectuar seguimiento al cumplimiento de los beneficiarios (1 familia) y verificar la condición resolutoria, incumpliendo con el ACCTI-I-003 ” Seguimiento a la materialización de subsidios”, en donde, el propósito de esta actividad, es verificar y validar el correcto avance en la ejecución del proyecto productivo desde la realización del diagnóstico hasta su cierre técnico y financiero, así como, verificar la debida explotación del predio según los lineamientos normativos a que refiere la Ley 160 de 1994 en su Artículo 25, y el Decreto Ley 902 del 2017. 
Validación realizada el 17 de mayo de 2023
Expediente no creado en ORFEO</t>
  </si>
  <si>
    <t>La OCI evidencia que no hay documentación como soporte INTI-F-008 Forma para Elaboración Acta de Reunión, INTI-F-009 Forma Listado de Asistencia, ACCTI-F-082 Forma Manifestación de Conformidad para el Manejo y Cierre de Cuenta, ACCTI-F-083 Forma Diagnóstico Proyecto Productivo), incumpliendo el Instructivo ACCTI-I-003 Versión 1 item 4-III</t>
  </si>
  <si>
    <t>No hay documentación como soporte, solo existe el contrato de compraventa de las novillas realizado por el INCODER</t>
  </si>
  <si>
    <t>No hay documentación teniendo en cuenta que la ejecución fue realizada por el INCODER</t>
  </si>
  <si>
    <t xml:space="preserve">Se presenta cotización para 4 Novillas por $6,000,000  fecha 18 de julio 2010 con registro de vacunación
Acta Comité de compras con fecha 19 de julio de 2010 para 4 vacas paridas raza Criolla y Girolando de colores variados $6,000,000(5,531,177 valor del subsidio+ 468,823 recursos propios).
Compromiso de la beneficiaria: Incorporar al predio minimo 6 vacas o novillas de vientre al mayor valor para dar cumplimiento al proyecto productivo formulado y a las potencialidades del predio.
se evidencia Listado de asistencia
</t>
  </si>
  <si>
    <t>No hay documentación ya que el proyecto fue ejecutado por el Incoder</t>
  </si>
  <si>
    <t>La OCI evidencia que  la cuenta aún tiene un saldo de $37,951 , teniendo en cuenta Extracto bancario con fecha 23 de agosto de 2019 , por lo anterior no es posible realizar la actividad ya que no evidencia ACCTI-F-017 forma cierre técnico y financiero, certificación bancaria de cierre de cuenta individual de manejo conjunto o extracto bancario o el documento que expida la entidad bancaria cuyo significado y fecha sea equivalente al cierre ni Extracto de la cuenta bancaria individual de manejo conjunto con saldo de la cuenta en cero pesos ($0),  ACCTI-F-016 forma control de saldos para realizar el cierre del proyecto, así mismo, no se evidencia que el comité de seguimiento haya realizado alguna gestión tendiente al requerimiento del cierre técnico financiero de este proyecto a la UGT, incumpliendo su objetivo de velar por el cumplimiento de cada una de las etapas del apoyo a la implementación del proyecto productivo, en términos de transparencia y legalidad de conformidad con el instructivo ACCTI-I-003</t>
  </si>
  <si>
    <t>Menor a 100 mil pesos
Proyecto Productivo Resolución de adjudicación 683 de 2009, 1 familia y su Objeto Producción y reproducción Hato Ganadero El Paraiso en el municipio de Valparaiso Caquetá, compra de 10 Novillas y 1 Toro   25 Has donde tiene las siguientes debilidades de acuerdo al Instructivo ACCTI-I-003 Versión 1 de  01 Agosto 2017:
Actividad 1: La OCI evidencia que no hay documentación como soporte INTI-F-008 Forma para Elaboración Acta de Reunión, INTI-F-009 Forma Listado de Asistencia, ACCTI-F-082 Forma Manifestación de Conformidad para el Manejo y Cierre de Cuenta, ACCTI-F-083 Forma Diagnóstico Proyecto Productivo), incumpliendo el Instructivo ACCTI-I-003 Versión 1 item 4-III
Actividad 9:La OCI evidencia que  la cuenta aún tiene un saldo de $37,951 , teniendo en cuenta Extracto bancario con fecha 23 de agosto de 2019 , por lo anterior no es posible realizar la actividad ya que no evidencia ACCTI-F-017 forma cierre técnico y financiero, certificación bancaria de cierre de cuenta individual de manejo conjunto o extracto bancario o el documento que expida la entidad bancaria cuyo significado y fecha sea equivalente al cierre ni Extracto de la cuenta bancaria individual de manejo conjunto con saldo de la cuenta en cero pesos ($0),  ACCTI-F-016 forma control de saldos para realizar el cierre del proyecto, así mismo, no se evidencia que el comité de seguimiento haya realizado alguna gestión tendiente al requerimiento del cierre técnico financiero de este proyecto a la UGT, incumpliendo su objetivo de velar por el cumplimiento de cada una de las etapas del apoyo a la implementación del proyecto productivo, en términos de transparencia y legalidad de conformidad con el instructivo ACCTI-I-003
Validación realizada el 18 de mayo de 2023
Expediente no creado en ORFEO</t>
  </si>
  <si>
    <t>Solo se evidencia extracto bancario de  de la cuenta controlada individual de manejo conjunto con saldo de  $37,951 del 23 de agosto de 2019</t>
  </si>
  <si>
    <t>No hay documentación para la presente actividad ya que el proyecto tiene como ejecución mas del 90 % definbinedose como un proyecto para cierre de acuerdo al ITEM 6 Instructivo ACCTI-I-003 Versión 1 de  01 Agosto 2017</t>
  </si>
  <si>
    <r>
      <t xml:space="preserve">
Se evidencia ACCTI-F-013 Forma Plan de Compras con fecha 19 de septiembre de 2018 por valor de 249,000 pesos dejando como proveedore Almacen tierra y ganado SAS para Bulto de abono y Pirinex. 
</t>
    </r>
    <r>
      <rPr>
        <sz val="11"/>
        <rFont val="Calibri"/>
        <family val="2"/>
        <scheme val="minor"/>
      </rPr>
      <t>Se evidencia  1 cotización sin soportes(RUT) como lo establece el procedimiento, ACCTI-F-013 Forma Plan de Compras, INTI-F-008,  Acta para aprobación comite de compras con fecha  19092018</t>
    </r>
    <r>
      <rPr>
        <sz val="11"/>
        <color rgb="FFFF0000"/>
        <rFont val="Calibri"/>
        <family val="2"/>
        <scheme val="minor"/>
      </rPr>
      <t xml:space="preserve">
</t>
    </r>
  </si>
  <si>
    <t xml:space="preserve">Se evidencia factura a nombre de Almacén Tierra Pastos y Ganado SAS por valor de 249,000, De acuerdo al Instructivo ACCTI-I-003 Versión 1 </t>
  </si>
  <si>
    <t>Se evidencia acta ACCTI-F-014 Forma acta de entrega y recibo a satisfacción de bienes y servicios, con fecha 29 de septiembre de 2018 por valor de $249,000</t>
  </si>
  <si>
    <t>Se evidencia INTI-F-008 Cierre administrativo y financiero con fecha 11 de diciembre de 2018 donde se indica que la cuenta fue cerrada el 28 de septiembre de 2018</t>
  </si>
  <si>
    <t>Se evidencia Visita de seguimietno por el INCODER el dia 2014-10-16 y 2015-07-02
 ACCTI-F-015 Forma visita a predio de seguimiento2018-10-10 por parte de la ANT</t>
  </si>
  <si>
    <t>CUENTA CERRADA
Proyecto adjudicado según Resolución 5901 del 23 de julio de 2014, se cierra el proyecto pero tiene falencias en:
No hay solicitud de desembolso autenticada  como  soporte para el desembolso
Actividad 8:Se observa que el mal uso y diligenciamiento de los formatos indicados en el procedimiento, por ejemplo el ACCTI-F-017  forma cierre técnico y financiero se encuentra sin firmas
Validación realizada el 18 de mayo de 2023
Expediente no creado en ORFEO</t>
  </si>
  <si>
    <r>
      <rPr>
        <sz val="11"/>
        <rFont val="Calibri"/>
        <family val="2"/>
        <scheme val="minor"/>
      </rPr>
      <t>Se evidencia ACCTI-F-016 forma control de saldos con fecha 21 de junio de 2018 donde se indica que la Cuenta de ahorros deberia tener 247,908. Sin embargo, no presenta extractos bancarios durante el año 2017, y segun información del funcionario, es porque durante este año la cuenta no genero intereses, pero el saldo actual al 2018 de la cuenta  tiene una diferencia de $1.092, para un valor total de $249.000.
Se adjunta extracto bancario en cero pero no se evidencia certificación bancaria de cierre</t>
    </r>
    <r>
      <rPr>
        <sz val="11"/>
        <color theme="1"/>
        <rFont val="Calibri"/>
        <family val="2"/>
        <scheme val="minor"/>
      </rPr>
      <t xml:space="preserve">
Se evidencia ACCTI-F-017  forma cierre técnico y financiero sin firmas
</t>
    </r>
  </si>
  <si>
    <t xml:space="preserve">La OCI evidencia ACCTI-F-083 Forma Diagnóstico Proyecto Productivo donde se indica que " este proyecto ejecuto los recursos del subsidio de apoyo a la implementacion del proyecto productivo, aprobados por el extinto incoder, cumpliendo con los protocolos establecidos_para esa epoca. el proyecto es ejecutado, para la siembra de 1,0 ha. de aguacate y sostenimiento de 1,45 has. de café, para el beneficio de una familia desplazada campesina en el predio el diamante de la vereda mesopotania, municipio del libano, departamento del tolima. Cumpliendo con lo establecido en el instructivoACCTI-I-003  para la implementacion del proyecto productivo subsdios SIT-SIDRA-SIRA, en su aparte sobre solicitud de cierre de cuenta en la entidad bancaria, expone que se “procede en los casos en los que el saldo de la cuenta bancaria individual y de manejo conjunto se encuentra en cero ($0) pesos, y cuando la ejecución se realizó por el extinto incoder hasta el 13 de marzo del 2016. en este caso el profesional eto dará por terminado el diligenciamiento del formato ACCTI-F-083 : forma diagnóstico de cuenta individual de manejo conjunto, realizará el respectivo cargue en el aplicativo”.
</t>
  </si>
  <si>
    <t>Se presenta plan de Inversión desarrollado por el INCODER por valor de 11,286,500 (4,295,600 por el Incoder y 6,990,900 por la comunidad). No se evidencia Estruacturación participativa puesto que el proyecto fue ejecutado por el INCODER</t>
  </si>
  <si>
    <t xml:space="preserve">Se presenta plan de Inversión desarrollado por el INCODER por valor de 11,286,500 (4,295,600 por el Incoder y 6,990,900 por la comunidad). </t>
  </si>
  <si>
    <t>La OCI evidencia que las cotizaciones fueron presentadas para la ejecución del Proyecto al INCODER y se dieron por aceptadas</t>
  </si>
  <si>
    <t>Se evidencia Acta Comité de compras con valor de $ 3.173.000 y fecha 2014-07-07 realizada por el Incoder
Acta Comité de compras con valor de $ 1.088.000  y fecha 2015-05-19 realizada por el Incoder</t>
  </si>
  <si>
    <t>No hay documentación como soporte ya que el proyecto fue ejecutado al 100% por el Incoder</t>
  </si>
  <si>
    <t xml:space="preserve">La OCI observa que no es posible realizar la actividad ya que no evidencia ACCTI-F-017 forma cierre técnico y financiero, certificación bancaria de cierre de cuenta individual de manejo conjunto o extracto bancario o el documento que expida la entidad bancaria cuyo significado y fecha sea equivalente al cierre ni Extracto de la cuenta bancaria individual de manejo conjunto con saldo de la cuenta en cero pesos ($0), ni ACCTI-F-016 forma control de saldos para realizar el cierre del proyecto, así mismo, no se evidencia que el comité de seguimiento haya realizado alguna gestión tendiente al requerimiento del cierre técnico financiero de este proyecto a la UGT, incumpliendo su objetivo de velar por el cumplimiento de cada una de las etapas del apoyo a la implementación del proyecto productivo, en términos de transparencia y legalidad de conformidad con el instructivo ACCTI-I-003. </t>
  </si>
  <si>
    <t xml:space="preserve">La OCI observa que no es posible realizar la actividad ya que no evidencia ACCTI-F-017 forma cierre técnico y financiero, certificación bancaria de cierre de cuenta individual de manejo conjunto o extracto bancario o el documento que expida la entidad bancaria cuyo significado y fecha sea equivalente al cierre, así mismo, no se evidencia que el comité de seguimiento haya realizado alguna gestión tendiente al requerimiento del cierre técnico financiero de este proyecto a la UGT, incumpliendo su objetivo de velar por el cumplimiento de cada una de las etapas del apoyo a la implementación del proyecto productivo, en términos de transparencia y legalidad de conformidad con el instructivo ACCTI-I-003. </t>
  </si>
  <si>
    <t>Se evidencia ACCTI-F-083 Diagnóstico para cierre con fecha  15 de febrero de 2021 donde se indica que se realizó la ejecución total  por el extinto Incoder antes del 13 de marzo del 2016, control de saldos por el Incoder en cero.
Extracto bancario en ceros
La OCI evidencia que a  la fecha de verificación de la auditoria a saber 23 de junio del 2023,no se evidencia certificación de cierre para la cuenta controlada, ni ACCTI-F-017 forma cierre técnico y financiero tampoco se evidencia que  comité de seguimiento haya realizado alguna gestión tendiente al requerimiento del cierre técnico financiero de este proyecto a la UGT, incumpliendo su objetivo de velar por el cumplimiento de cada una de las etapas del apoyo a la implementación del proyecto productivo, en términos de transparencia y legalidad de conformidad con el instructivo ACCTI-I-003.</t>
  </si>
  <si>
    <t>SALDO MENOR A $10,000 
Proyecto productivo adjudicado según resolución 13684 del 18 de diciembre de 2013 para 1 Familia, para Siembra de 1 hectárea de aguacate y sostenimiento de 1.46 hectáreas de café proyecto de Desarrollo Rural participativo del predio el Diamante vereda Mesopotamia del municipio del Líbano Tolima
Actividad 8: 
La OCI evidencia que a  la fecha de verificación de la auditoria a saber 23 de junio del 2023,no se evidencia certificación de cierre para la cuenta controlada, ni ACCTI-F-017 forma cierre técnico y financiero tampoco se evidencia que  comité de seguimiento haya realizado alguna gestión tendiente al requerimiento del cierre técnico financiero de este proyecto a la UGT, incumpliendo su objetivo de velar por el cumplimiento de cada una de las etapas del apoyo a la implementación del proyecto productivo, en términos de transparencia y legalidad de conformidad con el instructivo ACCTI-I-003.
Actividad 9: La OCI observa que no es posible realizar la actividad ya que no evidencia ACCTI-F-017 forma cierre técnico y financiero, certificación bancaria de cierre de cuenta individual de manejo conjunto o extracto bancario o el documento que expida la entidad bancaria cuyo significado y fecha sea equivalente al cierre, así mismo, no se evidencia que el comité de seguimiento haya realizado alguna gestión tendiente al requerimiento del cierre técnico financiero de este proyecto a la UGT, incumpliendo su objetivo de velar por el cumplimiento de cada una de las etapas del apoyo a la implementación del proyecto productivo, en términos de transparencia y legalidad de conformidad con el instructivo ACCTI-I-003. 
Validación realizada el 27 de mayo de 2023
Expediente no creado en ORFEO</t>
  </si>
  <si>
    <t>Se evidencia ACCTI-F-016 Control de saldos $24.103.070 con fecha 10 de enero de 2021 para diagnóstico
La OCI evidencia que no hay documentación como soporte INTI-F-008 Forma para Elaboración Acta de Reunión, INTI-F-009 Forma Listado de Asistencia, ACCTI-F-082 Forma Manifestación de Conformidad para el Manejo y Cierre de Cuenta, ACCTI-F-083 Forma Diagnóstico Proyecto Productivo), incumpliendo el Instructivo ACCTI-I-003 Versión 1 item 4-III</t>
  </si>
  <si>
    <t xml:space="preserve"> Se evidencia certificación bancaria de cierre con fecha 15 de marzo de 2023</t>
  </si>
  <si>
    <t>SALDO SUPERIOR A $100,000 EN EJECUCIÓN
Proyecto adjudicado de acuerdo a la resolución  10318 del 23 de Octubre de 2014 para 3 familias en el predio el Porvenir Municipio de La Plata Huila, para  Linea 1: Sostenimiento de 6,0 has. de cultivo de café variedad castilla y tabí, para comercializar en peso verde, como estrategia productiva en el predio el porvenir, de la vereda Getzen, municipio de La Plata, departamento del Huila.
Linea 2: Cultivo de pan coger, frutales, arracacha, frijol, hortalizas, maíz, plátano,yuca  1,5 Hectáreas
Actividad 1: La OCI evidencia que no hay documentación como soporte INTI-F-008 Forma para Elaboración Acta de Reunión, INTI-F-009 Forma Listado de Asistencia, ACCTI-F-082 Forma Manifestación de Conformidad para el Manejo y Cierre de Cuenta, ACCTI-F-083 Forma Diagnóstico Proyecto Productivo), incumpliendo el Instructivo ACCTI-I-003 Versión 1 item 4-III
Validación realizada el 28 de mayo de 2023
Expediente  creado en ORFEO pero sin documentos soporte cargados</t>
  </si>
  <si>
    <t xml:space="preserve">
Proyecto ejecutado en su totalidad por el Incoder, proyecto cerrado, de acuerdo a la Actividad 8 Se evidencia control de saldos en cero, extracto bancario en cero y certificación de cierre 
En la actividad 9: La OCI evidencia  INTI-008 y 009 Acta comite cierre del proyecto con fecha 08 de 2021 
Expediente no creado en ORFEO
Revisión realizada el dia 29 de mayo de 2023</t>
  </si>
  <si>
    <r>
      <t xml:space="preserve">
Se evidencia certificación de cuenta controlada
Banco Agrario  40230002604-5 a nombre de VICTOR CASTELLANOS cc405717 Ahorros, pero no se evidencia solicitud de desembolso ni demas documentos, solo un Informe de solicitud de desembolso del subsidio para proyecto productivo
</t>
    </r>
    <r>
      <rPr>
        <b/>
        <sz val="11"/>
        <rFont val="Calibri"/>
        <family val="2"/>
        <scheme val="minor"/>
      </rPr>
      <t xml:space="preserve">Fecha de pago real Proyecto Productivo : 2014-05-14 por valor de $ 14.253.960,00
Fecha de pago real GN:2014-04-29  $ 1.071.200
 </t>
    </r>
    <r>
      <rPr>
        <sz val="11"/>
        <rFont val="Calibri"/>
        <family val="2"/>
        <scheme val="minor"/>
      </rPr>
      <t xml:space="preserve">	</t>
    </r>
  </si>
  <si>
    <t>Se evidencia Plan de Inversion y pagos por valor de  $8.931.250, pero no se visualiza la fecha de elaboración, solo la fecha de creado en el sistema SIT 2023-05-04.
Por lo anterior se observa que los documentos no estan bien digitalizados, muchas veces ilegibles, recortados o con falta de información.
Tampoco hay evidencia de haberse realizado la Estructuración participativa, con su acta y listado de asistencia.
Asi mismo se encuentra INTI-F-008 Acta cuenta controlada con el beneficiario Benicio Buitrago de fecha 19 de Octubre de 2017, donde indica que hace falta por entregarle parte del dinero del Proyecto 
Se observa que el desembolso del proyecto productivo en la cuenta controlada fue efectuado el 14 de mayo  de 2014 y la estructuración participativa del proyecto productivo no fue realizada, no se evidencia INTI-F-008 Forma para Elaboración Acta de Reunión, INTI-F-009 Forma Listado de Asistencia, ACCTI-F-019 Estructuración Participativa de Proyectos Productivos, como soportes para el desarrollo de la actividad de acuerdo al Procedimiento ACCTI-P-017 V4 del 12 de Abril de 2018, por lo anterior es una actividad no cumplida</t>
  </si>
  <si>
    <t>La OCI evidencia que no hay documentación como soporte INTI-F-008 Forma para Elaboración Acta de Reunión, INTI-F-009 Forma Listado de Asistencia,  ACCTI-F-083 Forma Diagnóstico Proyecto Productivo), incumpliendo el Instructivo ACCTI-I-003 Versión 1 item 4-III
Se observa  Manifestación de Conformidad para el Manejo y Cierre de Cuenta ACCTI-F-082 firmado por los beneficiarios Víctor Manuel Castellanos y su cónyuge la señora Elvira Ballesteros Hernández donde expresan que los recursos del subsidio para su cuota parte ya fueron adjudicados al 100%. El saldo en cuenta controlada pertenece a los beneficiarios Benicio Buitrago Londoño y su cónyuge Janeth Ramírez Velandia quienes no residen ni explotan productivamente el predio, pero no tiene fecha para identificar cuando fue realizado.
Certificación cuenta controlada con fecha 12 de octubre de 2018 y saldo $5,561,792</t>
  </si>
  <si>
    <t>La OCI observa que no hay evidencia de ACCTI-F-018 Valoración a la Estructuración del Proyecto Productivo, puesto que no se evidencia ACCTI-F-019 Estructuración Participativa de Proyectos Productivos como soportes para el desarrollo de la Actividad 3 - Realizar la valoración integral a la estructuración participativa del proyecto productivo de acuerdo al instructivo ACCTI-I-001,  por lo tanto se considera como una actividad no cumplida.</t>
  </si>
  <si>
    <t xml:space="preserve">Se evidencia Acta Incoder Comite de compras $ 1.134.600 2014-05-27 con sus respectivas cotizaciones y soportes y Acta Incoder Comite de compras $ 7.804.000 2014-12-02 con sus respetivas cotizaciones.
No se evidencia que se haya realizado comité de compras por el saldo que se encuentra en la cuenta de acuerdo a Certificación cuenta controlada con fecha 12 de octubre de 2018 y saldo $5,561,792
</t>
  </si>
  <si>
    <t>A la fecha de verificación de la auditoria a saber 23 de junio del 2023, no se evidencia que el comité de seguimiento haya realizado alguna gestión tendiente al requerimiento Actividad 5- Realizar comité de seguimiento al comité de compras -Resultado emitido por el Comité de Seguimiento de la SATZF (Correo de Aprobación/No Aprobación del comité de compras al profesional del equipo Técnico), incumpliendo su objetivo de velar por el cumplimiento de cada una de las etapas del apoyo a la implementación del proyecto productivo, en términos de transparencia y legalidad de conformidad con el instructivo ACCTI-I-003.</t>
  </si>
  <si>
    <t>Debilidad en los soportes de pago a proveedores ya que de acuerdo al instructivo ACCTI-I-003, los pagos se cancelarán a través de cheques de gerencia y se dejara consignado en el acta INTI-F-008 Forma Para Elaboración Acta de Reunión copia de la imagen legible del cheque, con los datos del proveedor, el concepto de pago, el valor, número de cheque y lo anterior no se realizó, por tanto, se tiene como actividad no cumplida.</t>
  </si>
  <si>
    <t>No se evidencia soportes que den la continuidad en la ejecución del proyecto, no hay soportes en la Actividad - Realizar comité de seguimiento al comité de compras, 6. Actividad - Realizar las gestiones administrativas de pago a proveedores, 7. Acompañar la entrega y recibo a satisfacción de bienes y servicios, 8. Tramitar insumos de cierre técnico y financiero etapa de apoyo implementación del proyecto productivo subsidio SIT, SIDRA y SIRA, 9. Realizar comité de seguimiento para validación de insumos de cierre del proyecto, 10. Realizar el seguimiento a la materialización del subsidio</t>
  </si>
  <si>
    <t xml:space="preserve">Se evidencian extractos bancarios donde el saldo a Diciembre de 2013 es de $13,735,.
La OCI no evidencia ACCTI-F-017 forma cierre técnico y financiero, certificación bancaria de cierre de cuenta individual de manejo conjunto o extracto bancario o el documento que expida la entidad bancaria cuyo significado y fecha sea equivalente al cierre ni Extracto de la cuenta bancaria individual de manejo conjunto con saldo de la cuenta en cero pesos ($0), ni ACCTI-F-016 forma control de saldos para realizar el cierre del proyecto, así mismo, no se evidencia que el comité de seguimiento haya realizado alguna gestión tendiente al requerimiento del cierre técnico financiero de este proyecto a la UGT, incumpliendo su objetivo de velar por el cumplimiento de cada una de las etapas del apoyo a la implementación del proyecto productivo, en términos de transparencia y legalidad de conformidad con el instructivo ACCTI-I-003. </t>
  </si>
  <si>
    <t xml:space="preserve">EN EJECUCIÓN
Proyecto productivo asignado mediante resolución  14185 del 23 de Diciembre de 2013 donde no se evidencia Expediente  creado en ORFEO. 
Actividad 1: La OCI evidencia que no hay documentación como soporte INTI-F-008 Forma para Elaboración Acta de Reunión, INTI-F-009 Forma Listado de Asistencia,  ACCTI-F-083 Forma Diagnóstico Proyecto Productivo), incumpliendo el Instructivo ACCTI-I-003 Versión 1 item 4-III
Actividad 2: 
Se observa que el desembolso del proyecto productivo en la cuenta controlada fue efectuado el 14 de mayo  de 2014 y la estructuración participativa del proyecto productivo no fue realizada, no se evidencia INTI-F-008 Forma para Elaboración Acta de Reunión, INTI-F-009 Forma Listado de Asistencia, ACCTI-F-019 Estructuración Participativa de Proyectos Productivos, como soportes para el desarrollo de la actividad de acuerdo al Procedimiento ACCTI-P-017 V4 del 12 de Abril de 2018, por lo anterior es una actividad no cumplida
Actividad 3: La OCI observa que no hay evidencia de ACCTI-F-018 Valoración a la Estructuración del Proyecto Productivo, puesto que no se evidencia ACCTI-F-019 Estructuración Participativa de Proyectos Productivos como soportes para el desarrollo de la Actividad 3 - Realizar la valoración integral a la estructuración participativa del proyecto productivo de acuerdo al instructivo ACCTI-I-001,  por lo tanto se considera como una actividad no cumplida.
Actividad 4: A la fecha de verificación de la auditoria a saber 23 de junio del 2023, no se evidencia que el comité de seguimiento haya realizado alguna gestión tendiente al requerimiento Actividad 4- Realizar el comité de compras a la UGT, incumpliendo su objetivo de velar por el cumplimiento de cada una de las etapas del apoyo a la implementación del proyecto productivo, en términos de transparencia y legalidad de conformidad con el instructivo ACCTI-I-003.
Actividad 5: A la fecha de verificación de la auditoria a saber 23 de junio del 2023, no se evidencia que el comité de seguimiento haya realizado alguna gestión tendiente al requerimiento Actividad 5- Realizar comité de seguimiento al comité de compras -Resultado emitido por el Comité de Seguimiento de la SATZF (Correo de Aprobación/No Aprobación del comité de compras al profesional del equipo Técnico), incumpliendo su objetivo de velar por el cumplimiento de cada una de las etapas del apoyo a la implementación del proyecto productivo, en términos de transparencia y legalidad de conformidad con el instructivo ACCTI-I-003.
Actividad: 6 Debilidad en los soportes de pago a proveedores ya que de acuerdo al instructivo ACCTI-I-003, los pagos se cancelarán a través de cheques de gerencia y se dejara consignado en el acta INTI-F-008 Forma Para Elaboración Acta de Reunión copia de la imagen legible del cheque, con los datos del proveedor, el concepto de pago, el valor, número de cheque y lo anterior no se realizó, por tanto, se tiene como actividad no cumplida.
Actividad 7: No se evidencia soportes que den la continuidad en la ejecución del proyecto, no hay soportes en la Actividad - Realizar comité de seguimiento al comité de compras, 6. Actividad - Realizar las gestiones administrativas de pago a proveedores, 7. Acompañar la entrega y recibo a satisfacción de bienes y servicios, 8. Tramitar insumos de cierre técnico y financiero etapa de apoyo implementación del proyecto productivo subsidio SIT, SIDRA y SIRA, 9. Realizar comité de seguimiento para validación de insumos de cierre del proyecto, 10. Realizar el seguimiento a la materialización del subsidio
Actividad 8: La OCI no evidencia ACCTI-F-017 forma cierre técnico y financiero, certificación bancaria de cierre de cuenta individual de manejo conjunto o extracto bancario o el documento que expida la entidad bancaria cuyo significado y fecha sea equivalente al cierre ni Extracto de la cuenta bancaria individual de manejo conjunto con saldo de la cuenta en cero pesos ($0), ni ACCTI-F-016 forma control de saldos para realizar el cierre del proyecto, así mismo, no se evidencia que el comité de seguimiento haya realizado alguna gestión tendiente al requerimiento del cierre técnico financiero de este proyecto a la UGT, incumpliendo su objetivo de velar por el cumplimiento de cada una de las etapas del apoyo a la implementación del proyecto productivo, en términos de transparencia y legalidad de conformidad con el instructivo ACCTI-I-003. 
Actividad 9: La OCI observa que no es posible realizar la actividad ya que no evidencia ACCTI-F-017 forma cierre técnico y financiero, certificación bancaria de cierre de cuenta individual de manejo conjunto o extracto bancario o el documento que expida la entidad bancaria cuyo significado y fecha sea equivalente al cierre ni Extracto de la cuenta bancaria individual de manejo conjunto con saldo de la cuenta en cero pesos ($0), ni ACCTI-F-016 forma control de saldos para realizar el cierre del proyecto, así mismo, no se evidencia que el comité de seguimiento haya realizado alguna gestión tendiente al requerimiento del cierre técnico financiero de este proyecto a la UGT, incumpliendo su objetivo de velar por el cumplimiento de cada una de las etapas del apoyo a la implementación del proyecto productivo, en términos de transparencia y legalidad de conformidad con el instructivo ACCTI-I-003. 
</t>
  </si>
  <si>
    <t>No se evidencia documentacion como soporte para la actividad puesto que la linea productiva no cambia</t>
  </si>
  <si>
    <t>La OCI evidencia que no se realiza ACCTI-F-012 Forma Evaluación y Selección de Proveedores, ACCTI-F-013 Forma Plan de Compras, INTI-F-008 Forma Para Elaboración Acta de Reunión, INTI-F-009 Forma Listado de Asistencia
Se observa 1 cotización por valor de 898,011 para insumos necesarios del proyecto Productivo.</t>
  </si>
  <si>
    <t>Se evidencia INTI-F-008 y 009 Acta para aprobación al plan de Inversión con fecha 08 de julio  de 2018 por valor de $865.070, autorizando compra directa d elos insumos</t>
  </si>
  <si>
    <t xml:space="preserve"> Debilidad en los soportes de pago a proveedores ya que de acuerdo con el instructivo ACCTI-I-003 Los desembolsos se realizarán conforme a lo establecido en el Plan de Compras y se cancelarán a través de cheques de gerencia a nombre de los proveedores dentro de la misma sucursal bancaria y se dejara consignado en el acta INTI-F-008 Forma Para Elaboración Acta de Reunión copia de la imagen legible del cheque, con los datos del proveedor, el concepto de pago, el valor, número de cheque y lo anterior no se realizó, por tanto, se tiene como actividad no cumplida.</t>
  </si>
  <si>
    <t>La OCI no evidenció visita de seguimiento ACCTI-F-015, a la fecha de la auditoria 30 de mayo de 2023 de  para efectuar seguimiento al cumplimiento de los beneficiarios (1 familia) y verificar la condición resolutoria, incumpliendo con el ACCTI-I-003 ” Seguimiento a la materialización de subsidios”, en donde, el propósito de esta actividad, es verificar y validar el correcto avance en la ejecución del proyecto productivo desde la realización del diagnóstico hasta su cierre técnico y financiero, así como, verificar la debida explotación del predio según los lineamientos normativos a que refiere la Ley 160 de 1994 en su Artículo 25, y el Decreto Ley 902 del 2017</t>
  </si>
  <si>
    <t>CUENTA CERRADA
Proyecto adjudicado mediante resolución 4711 del 31 de Agsosto de 2015 para 1 familia predio La Loma de Puerto Asis Putumayo
Debilidades:
Actividad 6:  Debilidad en los soportes de pago a proveedores ya que de acuerdo con el instructivo ACCTI-I-003 Los desembolsos se realizarán conforme a lo establecido en el Plan de Compras y se cancelarán a través de cheques de gerencia a nombre de los proveedores dentro de la misma sucursal bancaria y se dejara consignado en el acta INTI-F-008 Forma Para Elaboración Acta de Reunión copia de la imagen legible del cheque, con los datos del proveedor, el concepto de pago, el valor, número de cheque y lo anterior no se realizó, por tanto, se tiene como actividad no cumplida.
Actividad 10: La OCI no evidenció visita de seguimiento ACCTI-F-015, a la fecha de la auditoria 30 de mayo de 2023 de  para efectuar seguimiento al cumplimiento de los beneficiarios (1 familia) y verificar la condición resolutoria, incumpliendo con el ACCTI-I-003 ” Seguimiento a la materialización de subsidios”, en donde, el propósito de esta actividad, es verificar y validar el correcto avance en la ejecución del proyecto productivo desde la realización del diagnóstico hasta su cierre técnico y financiero, así como, verificar la debida explotación del predio según los lineamientos normativos a que refiere la Ley 160 de 1994 en su Artículo 25, y el Decreto Ley 902 del 2017
Expediente no creado en ORFEO
Validación realizada  el 30 de mayo de 2023</t>
  </si>
  <si>
    <t>No hay documentación como soportepuesto que el proyecto fue ejecutado al 100% por el INCODER</t>
  </si>
  <si>
    <t xml:space="preserve">Se evidencia imagen de Cheque por valor de 5,429,391 número 0014192 con fecha   12 agosto de 2014, no se evidencia factura como soporte
Se evidencia Factura 18574 por valor de $950,000, pero no se evidencia cheque como soporte
</t>
  </si>
  <si>
    <t xml:space="preserve">La OCI no evidencia ACCTI-F-017 forma cierre técnico y financiero, certificación bancaria de cierre de cuenta individual de manejo conjunto o extracto bancario o el documento que expida la entidad bancaria cuyo significado y fecha sea equivalente al cierre ni Extracto de la cuenta bancaria individual de manejo conjunto con saldo de la cuenta en cero pesos ($0), ni ACCTI-F-016 forma control de saldos para realizar el cierre del proyecto, así mismo, no se evidencia que el comité de seguimiento haya realizado alguna gestión tendiente al requerimiento del cierre técnico financiero de este proyecto a la UGT, incumpliendo su objetivo de velar por el cumplimiento de cada una de las etapas del apoyo a la implementación del proyecto productivo, en términos de transparencia y legalidad de conformidad con el instructivo ACCTI-I-003. </t>
  </si>
  <si>
    <t>La OCI evidencia que  la cuenta aún tiene un saldo de $5,076, teniendo en cuenta Extracto bancario con fecha 31 de diciembre de 2014 , por lo anterior no es posible realizar la actividad ya que no evidencia ACCTI-F-017 forma cierre técnico y financiero, certificación bancaria de cierre de cuenta individual de manejo conjunto o extracto bancario o el documento que expida la entidad bancaria cuyo significado y fecha sea equivalente al cierre ni Extracto de la cuenta bancaria individual de manejo conjunto con saldo de la cuenta en cero pesos ($0),  ACCTI-F-016 forma control de saldos para realizar el cierre del proyecto, así mismo, no se evidencia que el comité de seguimiento haya realizado alguna gestión tendiente al requerimiento del cierre técnico financiero de este proyecto a la UGT, incumpliendo su objetivo de velar por el cumplimiento de cada una de las etapas del apoyo a la implementación del proyecto productivo, en términos de transparencia y legalidad de conformidad con el instructivo ACCTI-I-003</t>
  </si>
  <si>
    <t>SALDO MENOR A $10,000
Proyecto adjudicado de acuerdo a la resolución 8925 del 13 de Noviembre de 2013 
Se evidencia extracto bancario con valor de $5.076.
Actividad 6: Debilidad Realizar las gestiones administrativas de pago a  proveedores, se evidencia Cheque  por valor de 5,429,391 número 0014192 con fecha   12 agosto de 2014, no se evidencia  factura de soporte y Factura por valor de  $950,000 pero no se evidencia cheque como soporte, ya que de acuerdo con el instructivo ACCTI-I-003 Versión 1  item 5 los desembolsos se realizarán conforme a lo establecido en el Plan de Compras y se cancelarán a través de cheques de gerencia a nombre de los proveedores dentro de la misma sucursal bancaria y se dejara consignado en el acta INTI-F-008 Forma Para Elaboración Acta de Reunión copia de la imagen legible del cheque, con los datos del proveedor, el concepto de pago, el valor, número de cheque y lo anterior no se realizó, por tanto, se tiene como actividad no cumplida.
Actividad 8: La OCI no evidencia ACCTI-F-017 forma cierre técnico y financiero, certificación bancaria de cierre de cuenta individual de manejo conjunto o extracto bancario o el documento que expida la entidad bancaria cuyo significado y fecha sea equivalente al cierre ni Extracto de la cuenta bancaria individual de manejo conjunto con saldo de la cuenta en cero pesos ($0), ni ACCTI-F-016 forma control de saldos para realizar el cierre del proyecto, así mismo, no se evidencia que el comité de seguimiento haya realizado alguna gestión tendiente al requerimiento del cierre técnico financiero de este proyecto a la UGT, incumpliendo su objetivo de velar por el cumplimiento de cada una de las etapas del apoyo a la implementación del proyecto productivo, en términos de transparencia y legalidad de conformidad con el instructivo ACCTI-I-003. 
Actividad 9: La OCI evidencia que  la cuenta aún tiene un saldo de $5,076, teniendo en cuenta Extracto bancario con fecha 31 de diciembre de 2014 , por lo anterior no es posible realizar la actividad ya que no evidencia ACCTI-F-017 forma cierre técnico y financiero, certificación bancaria de cierre de cuenta individual de manejo conjunto o extracto bancario o el documento que expida la entidad bancaria cuyo significado y fecha sea equivalente al cierre ni Extracto de la cuenta bancaria individual de manejo conjunto con saldo de la cuenta en cero pesos ($0),  ACCTI-F-016 forma control de saldos para realizar el cierre del proyecto, así mismo, no se evidencia que el comité de seguimiento haya realizado alguna gestión tendiente al requerimiento del cierre técnico financiero de este proyecto a la UGT, incumpliendo su objetivo de velar por el cumplimiento de cada una de las etapas del apoyo a la implementación del proyecto productivo, en términos de transparencia y legalidad de conformidad con el instructivo ACCTI-I-003
No hay documentación como soporte en la carpeta fisica.
Expediente no creado en ORFEO</t>
  </si>
  <si>
    <t>No hay documentos como soporte puesto que el proyecto fue ejecutado al 100% por el Incoder</t>
  </si>
  <si>
    <t>No hay documentación como soporte de la actividad, proyecto ejecutado al 100% por el Incoder</t>
  </si>
  <si>
    <t>Solo se evidencia facturas, proyecto ejecutado 100% por el Incoder</t>
  </si>
  <si>
    <t>Certificación de cierre 24 de agosto de 2015
Extracto de la cuenta bancaria individual de manejo conjunto con saldo de la cuenta en cero pesos ($0)</t>
  </si>
  <si>
    <t>Se evidenca ACCTI-F-083 Diagnóstico de cuenta controlada y ACCTI-F-082 Manifestación de conformidad para el manejo y cierre de la cuenta controlada</t>
  </si>
  <si>
    <t>No hay documentos como soporte ya que el incoder ejecutó más del 90%</t>
  </si>
  <si>
    <t xml:space="preserve">Se evidencia comites de compras por:
$ 313.089	2018-08-28
$ 4.585.600	2018-05-22 
ACCTI-F-013 Forma Plan de Compras del 29 de agosto de 20018 por valor de 313,089
</t>
  </si>
  <si>
    <t>Se evidencia INTI-F-008 Acta pago obligaciones financieras 29082018 donde se autoriza pago por el valor de 313,089 y cierre de la cuenta.</t>
  </si>
  <si>
    <t>Se evidencia ACCTI-F-014 Acta de entrega de bienes a satisfacción  con fecha 31 de agosto de 018, con listado de asistencia y registro fotográfico
Factura por 320,000 y recibo de pago del banco agrario  para el crédito por valor de 4,585,600</t>
  </si>
  <si>
    <t>Se evidencia extracto bancario en cero, ACCTI-F-016 Control de saldos en cero con fecha 10 de diciembre de 2018
ACCTI-F-017 Cierre Técnico y financiero proyecto 14102018
Se evidencia INTI-F-008 Acta pago obligaciones financieras 29082018 donde se autoriza pago por el valor de 313,089 y cierre de la cuenta.</t>
  </si>
  <si>
    <t>CUENTA CERRADA
Resolución 1556
Expediente no creado en ORFEO
Proeyecto con más del 90% de ejecución por el Incoder, proyecto cerrado por la Agencia Nacional del Tierras.</t>
  </si>
  <si>
    <t>No hay documentación como soporte, proyecto ejecutado por el Incoder</t>
  </si>
  <si>
    <t xml:space="preserve">
1.PROYECTO PRODUCTIVO D1-PUT-060 SIT-2010
Verificado por : Héctor German alvarado Romero
Objeto del proyecto: Implementación de una ganadería de ceba para 26 terneros en arreglo silvopastoril y bancos de energía, estanque piscicola de una capacidad  anual de 6500 cachamas y siembre de 1 ha. de cultivo de plátano y 2 de cultivo de maíz - Vereda San José del Pepino - Municipio de Mocoa - Departamento del Putumayo.</t>
  </si>
  <si>
    <t>2.PROYECTO PRODUCTIVO D1-CAL-021 SIT-2011
Verificado por : Héctor German alvarado Romero
Objeto del proyecto: Sostenimiento de 2 Hs. de café y establecimiento de 1 Ha. de frijol arbustivo</t>
  </si>
  <si>
    <t>3.PROYECTO PRODUCTIVO D1-NAR-126 SIT-2010
Verificado por : Héctor German alvarado Romero
Objeto del proyecto: Producción de café en asocio con plátano y fijol en un área de 2,5 Has en el predio El Laurel ubicado en la Vereda Alto de Garcés del Municipio de La Florida - Nariño.</t>
  </si>
  <si>
    <t>4.PROYECTO PRODUCTIVO D1-CAU-038 SIT-2011
Verificado por : Héctor German alvarado Romero
Objeto del proyecto: Sostenimiento de 1.0594 ha de cafe caturra y la implementación de un sistema productivo productivo por medio de la siembra y sostenimiento de 10 Has de café castillo inetrcalado con fríjol calima y 9 has de aguacate has escalonadas en el predio El Porvenir - Vereda Las Martas en el Municipio Timbio departamento de Cauca.</t>
  </si>
  <si>
    <t>5.PROYECTO PRODUCTIVO C1-SUC-SIN-014 SIT-2009-1
Verificado por : Héctor German alvarado Romero
Objeto del proyecto: Implementación de 10 Has. de yuca morena comestible y 16,320 Has. de frijol cabecita negra en el predio El Porvenir - Vereda el Callejón  - Municipio de San Benito Abad - Sucre.</t>
  </si>
  <si>
    <t xml:space="preserve">6. PROYECTO PRODUCTIVO D1-NAR-PAS-359 SIT-2011
 Verificado por : Héctor German alvarado Romero
Objeto del proyecto: Sostenimiento 1,5790 ha de fique y maderables, siembra escalonada de 1,2566 ha de mora y establecimiento escalonado de 1,2566 ha de lulo, en el predio El Motilón - Municipio de La Florida  Dpartamento de Nariño. </t>
  </si>
  <si>
    <t>7.PROYECTO PRODUCTIVO CES-024 SIT-2008-1
Verificado por : Héctor German alvarado Romero
Objeto del proyecto: Implementación de cultivo de yuca y ganadería doble proposito en el predio Las Mercedes - Municipio de Chimichagua  - Departamento del Cesar .</t>
  </si>
  <si>
    <t>8.PROYECTO PRODUCTIVO C1-SAN-455 SIT-2011
Verificado por : Héctor German alvarado Romero
Objeto del proyecto: Sostenimiento de 4,04 ha de café, sostenimiento de 0,83 ha de plátano hasta el año 2  y siembra de 10 ha de café en el predio El Castillo - Vereda Centro-Morelia- Municipio de San Vicente de Chucurí - Departamento de Santander</t>
  </si>
  <si>
    <t xml:space="preserve">9.PROYECTO PRODUCTIVO D1-VAL-064 SIT-2010
Verificado por : Héctor German alvarado Romero
Objeto del proyecto: Sostenimiento de 1 Ha  de café variedad castilla  en el predio de la vereda Las Vegas - Municipio de de Tulua - Depatamento del Valle del Cauca </t>
  </si>
  <si>
    <t xml:space="preserve">10.PROYECTO PRODUCTIVO C1-MAG-045 SIT-2011
Verificado por : Héctor German alvarado Romero
Objeto del proyecto: Siembra de 150 Ha de yuca - compra de 200 novillos de levante en el predio La Virginia - Municipio Santa Marta - Departamento de Magdalena 
</t>
  </si>
  <si>
    <t>11.PROYECTO PRODUCTIVO C1-CAL-034 SIT-2009-1
Verificado por : Héctor German alvarado Romero
Objeto del proyecto: Sostenimiento de  4 has de café y siembra de 2 Has de café, siembra de 1 ha de maíz variedad 305 y 1 ha de frijol variedad Quinbaya en el predio denominado Buenavista-La Carola - Vereda California Alta - Municipio de Samaná  del Departamento de Caldas</t>
  </si>
  <si>
    <t>12.PROYECTO PRODUCTIVO VAL-012 SIT-2008-1
Verificado por : Héctor German alvarado Romero
Objeto del proyecto: Cultivo de cafè, platano, aguacate, mora y pancoger, en el predio denominado El Vergel - Vereda Puente Blanco - Municipio de Trujillo del Departamento de Valle del Cauca.</t>
  </si>
  <si>
    <t>13.PROYECTO PRODUCTIVO C1-CUN-313 SIT-2011
Verificado por : Héctor German alvarado Romero
Objeto del proyecto: Siembre de 9 has de café castillo en asocio con plátano, en el predio denominado La Loma - Municipio de Otanche del Departamento de Boyacá.</t>
  </si>
  <si>
    <t>14.PROYECTO PRODUCTIVO MD1-CUN-678 SIT-2011
Verificado por : Héctor German alvarado Romero
Objeto del proyecto:  Sostenimiento de 0,94 ha de café asociado con plátano y siembra de 1,25 ha de café  asociado con plátano intercalado con maíz en el primer semestre y frijol en el segundo semestre, en el predio Patio Bonito - Vereda el convenio - Municipio de Libano - Departamento del Tolima.</t>
  </si>
  <si>
    <t>15.PROYECTO PRODUCTIVO D1-MAG-004 SIT-2011
Verificado por : Héctor German alvarado Romero
Objeto del proyecto: Implementación de siembra de 3 Ha, de yuca, 3 Ha, de ñame y 2,4 Ha de maiz</t>
  </si>
  <si>
    <t xml:space="preserve">16.PROYECTO PRODUCTIVO D1-CUN-360 SIT-2011
Verificado por : Héctor German alvarado Romero
Objeto del proyecto: Siembra de 2,3 Has de matas de cacao en el predio denominado El Alto -  Municipio de Nimaima - Departamento de Cundinamarca.
</t>
  </si>
  <si>
    <t>17.PROYECTO PRODUCTIVO C1-NAR-PAS-456 SIT-2011
Verificado por : Héctor German alvarado Romero
Objeto del proyecto: Desarrollo del cultivo de café y plátano en el predio denominado El Salado - Municipio La Unión - Departamento de Nariño</t>
  </si>
  <si>
    <t>18.PROYECTO PRODUCTIVO D1-RIS-139 SIT-2011
Verificado por : Héctor German alvarado Romero
Objeto del proyecto: Sostenimiento de café asociado a plátano en la Vereda La Pradera del Municipio Chinchina Departamento de Caldas</t>
  </si>
  <si>
    <t>19.PROYECTO PRODUCTIVO D1-CAL-075 SIT-2010
Verificado por : Héctor German alvarado Romero
Objeto del proyecto:  Siembra de 4 has de café y sostenimiento de 3,5 has de de café , siembra de 1 ha. de caña panelera y sotenimiento de 0,5 ha de caña panelera, siembra de 1,5 has de maíz y siembra de 1,5 de frijol en el predio denominado Buenos Aires en la Vereda La Mudarra del Municipio Supia Departamento de Caldas</t>
  </si>
  <si>
    <t>20.PROYECTO PRODUCTIVO D1-CAU-059 SIT-2011
Verificado por : Héctor German alvarado Romero
Objeto del proyecto:  Sostenimiento de frijol, café y caña panelera en el predio denominado Patio Bonito Vereda Las Mercedes del Municipio Popayan del Departamento de Cauca</t>
  </si>
  <si>
    <t>21.PROYECTO PRODUCTIVO C1-CAL-004 SIT-2009-1
Verificado por : Héctor German alvarado Romero
Objeto del proyecto: Siembra y producción  de café y plátano con fines de exportación en el predio La Esperanza - Municipio Anserma - Departamento de Caldas</t>
  </si>
  <si>
    <t xml:space="preserve">22.PROYECTO PRODUCTIVO C1-CAL-106 SIT-2011
Verificado por : Héctor German alvarado Romero
Objeto del proyecto: Sostenimiento de 1,492 Has de café asociado con de plátano, sostenimiento de 0,59 de plátano asociado con banano y sostenimiento de 0,45 de pastos en el Municipio de Manizales - Departamento de Caldas </t>
  </si>
  <si>
    <t>23.PROYECTO PRODUCTIVO C1-CUN-095 SIT -2009-1
Verificado por : Héctor German alvarado Romero
Objeto del proyecto: Proyecto productivo de cacao en el predio denominado San Gabriel del Municipio de Cunday - Departamento del Tolima.</t>
  </si>
  <si>
    <t>24.PROYECTO PRODUCTIVO C1-CAU-147 SIT-2011
Verificado por : Héctor German alvarado Romero
Objeto del proyecto: Siembra de 8.0 Has de frijol Calima, siembre de 15,0 Has de café y 15.0 Has de aguacate en el predio de la vereda Lucitania del Municipio de El Tambo - Departamento del Cauca.</t>
  </si>
  <si>
    <t>17.PROYECTO PRODUCTIVO C1-NAR-PAS-456 SIT-2011</t>
  </si>
  <si>
    <t>Proyecto ejecutado por el INCODER, según el extracto bancario el saldo cuenta era $7.012.874 - ACCTI-F-083 sin evidencia de fecha.</t>
  </si>
  <si>
    <t xml:space="preserve">Proyecto ejecutado por el INCODER, según el extracto bancario el saldo cuenta por ejecutar es valor $15.281.288 a 31 de julio de 2018 - ACCTI-F-083 sin evidencia de fecha.  </t>
  </si>
  <si>
    <t xml:space="preserve">Proyecto ejecutado por el INCODER, según el extracto bancario el saldo cuenta por ejecutar es valor $1.819.819 - ACCTI-F-083 sin evidencia de fecha
</t>
  </si>
  <si>
    <t xml:space="preserve">Proyecto productivo desembolsado por el extinto INCODER, se observa que el recurso fué transferido a la cuenta conjunta No. 4-180-30-05200-1 el Banco Agrario de Colombia nombre de JOSE RUBELIO CASTAÑO OSPINA C.C. 9.855.315.
</t>
  </si>
  <si>
    <t xml:space="preserve">Proyecto productivo desembolsado por el extinto INCODER, se observa que el recurso fué transferido a la cuenta conjunta No. 4-695-20-01437-1 del Banco Agrario de Colombia a nombre de NIDIA EMILSE ZAPATA ARANGO C.C. 29.901.373.
Se anexa acta de autorización de desembolso del 20 de enero de 2010 ejecutado por el INCODER sin autenticación.
</t>
  </si>
  <si>
    <t xml:space="preserve">Proyecto ejecutado por el INCODER, el saldo cuenta por ejecutar  era $5.777.752 según el  ACCTI-F-083 del 15 de noviembre de 2019. Proyecto productivo desembolsado por el extinto INCODER, se observa que el recurso fué transferido a la cuenta conjunta No. 4-1530-0-10397-4  del Banco Agrario de Colombia SUCURSAL CHIQUINQUIRÁ aperturada el 2 de diciembre de 2013 a nombre de JAIDY MARCELA GUARNIZO CASEAVITA C.C. 1.022.336.703, conjunta con GLORIA INELDA GUTIERREZ MARTIN. cuenta en estado INACTIVA.
   </t>
  </si>
  <si>
    <t xml:space="preserve">Proyecto ejecutado por el extinto INCODER, con saldo por ejecutar de $1.587.908 - ACCTI-F-083 sin evidencia de fecha. Se observa que el recurso fué transferido a la cuenta conjunta No. 404874989 del banco AV-VILLAS , apertuarada el 11 de septiembre de 2013 a nombre de LUZ MERY SANTOS  C.C. 65.716.330, conjunta con GONZALO SEGURA OTALORA C.C. 19.424.9369.
</t>
  </si>
  <si>
    <t xml:space="preserve">Proyecto productivo desembolsado por el extinto INCODER, se observa que el recurso fué transferido a la cuenta conjunta No. 4-4210-3-01219-0 del BancoAgrario de 2013 a nombre deMercy Elena Chica Suarez C.C. 30.661.327 </t>
  </si>
  <si>
    <t xml:space="preserve">Proyecto productivo desembolsado por el extinto INCODER, se observa que el recurso fué transferido a la cuenta conjunta No.4-023-00-02519-7 del Banco Agrario de Colombia Sucursal CAN - Bogota a nombre de NILSON ROJAS OVIEDO, CONJUNTA CON ADIELA ROCIO BOTIA SANCHEZ C.C. 51.988.003
</t>
  </si>
  <si>
    <t>Proyecto productivo desembolsado por el extinto INCODER, se observa que el recurso fué transferido a la cuenta conjunta No.4-4801-0-15757-1 del Banco Agrario de Colombia a nombre de OSCAR DANILO SOLARTE MUÑOZ, beneficiaro que recibira los recusrsos del PP.y EDUARDO ENRIQUE CHAMORRO DELGADO C.C. 12.992.015 de la UGT.</t>
  </si>
  <si>
    <t>Proyecto ejecutado por el INCODER, según el extracto bancario el saldo cuenta por ejecutar es valor $308.220 según ACCTI-F-083 del 26 de noviembre 2022, se observa que el recurso fué transferido a la cuenta conjunta No.70614030451 del Banco de Colombia - BANCOLOMBIA a nombre de NELSON GUISAQUILLO FALLA C.C. 12.209.644, beneficiaro que recibira los recusrsos del PP.y EDUARDO JAIRO SALAZAR ARISTIZABAL Director seccional de Caldas.</t>
  </si>
  <si>
    <t xml:space="preserve">Proyecto productivo desembolsado por el extinto INCODER, se observa que el recurso fué transferido a la cuenta conjunta No. 4.1803-0-05289-1 del Banco Agrario de Colombia a nombre de RICARDO ARCADIO CORRALES MONSALVE C.C. 15.926.637
</t>
  </si>
  <si>
    <t xml:space="preserve">Proyecto productivo desembolsado por el extinto INCODER, se observa que el recurso fué transferido a la cuenta conjunta No. 196000763983 del Banco DAVIVIENDA aperturada el 9 de agosto de 2013 a nombre de EMERITA VICTORIA GUEVARA DE LOPEZ C.C. 27.314.074, conjunta con RAMON DARIO TORRADO QUIÑONEZ C.C. 11.789.286. </t>
  </si>
  <si>
    <t xml:space="preserve">Proyecto productivo desembolsado por el extinto INCODER, se observa que el recurso fué transferido a la cuenta conjunta No. 4-1803-0-05076-7 del Banco Agrario de Colombia a nombre de FRANCISCO JAVIER OSPINA HINCAPIE, conjunta con xxx Sucursal Manizales..
</t>
  </si>
  <si>
    <t xml:space="preserve">Proyecto productivo desembolsado por el extinto INCODER, se observa que el recurso fué transferido a la cuenta conjunta No. 4-180-30-07497-6 del Banco Agrario de Colombia el  10 de diciembre de 2013 a nombre de Rodrigo Escobar Sánchez Conjunta con Jairo Salazar Aristizabal director encargado seccional Caldas.
</t>
  </si>
  <si>
    <t xml:space="preserve">Proyecto ejecutado por el INCODER, según el ACCTI-F-083 Diagnostico de proyecto, sin evidencia de la fecha de elaboración, el saldo de la cuenta pendiente por ejecutar es valor $18.757.338 por el extinto INCODER, se observa que el recurso fué transferido a la cuenta conjunta No. 4-660-10-15661-1 del Banco Agrario de Colombia a nombre de MOISES CLAVIJO VASQUEZ  C.C. 11.370.154, conjunta con ANDREA MELISSA OLAYA ALVAREZ C.C. 52.427.897 funcionaria de la ANT.
</t>
  </si>
  <si>
    <t xml:space="preserve">Proyecto productivo desembolsado por el extinto INCODER, se observa que el recurso fué transferido a la cuenta corriente No. 196060014947 del banco DAVIVIENDA, aperturada el 12 de agosto de 2013 a nombre de LIZANDRO OROZCO MONTENEGRO C.C. 76.236.116, conjunta con RAMON DARIO TORRADO QUIÑONEZ C.C. 11.789.286.
</t>
  </si>
  <si>
    <t xml:space="preserve">Se verificaron los siguientes documentos que se encuentran en el aplicativo SIT:
ACCTI-F-083 Diagnóstico de cuenta individual  de manejo conjunto, sin evidencia de  fecha de elaboración, se registra un saldo por ejecutar de $7.012.874, de los cuales el 50% corresponde a Segundo Israel Coronel Barbosa y el otro 50% a Fabio Ortega Alvarado.
INTI-F-008 del  13 de junio de 2018  - Acta de socialización del proyecto productivo
INTI-F-008 del 24 de septiembre de 2018 - Acta de actualización Plan de Inversión.
INTI-F-008  del 21 de febrero de 2020 - Acta de socialización del instructivo.
INNTI-F-009- Lista de asistencia firmada.
ACCTI-F-011 Sin fecha de elaboración del Plan de Inversión y cronograma. </t>
  </si>
  <si>
    <t>Proyecto productivo ejecutado por el extinto INCODER.</t>
  </si>
  <si>
    <t>Se evidencia el Diagnóstico del proyeto ACCTI-F-083 sin fecha, donde registra que la fecha del desembolso fue el 11 de junio de 2014 por $39.995.322 y que a la fecha conforme al extraco bancario hay un saldo pendiente por ejecutar de $15.281.288 de 7 familias beneficarias.</t>
  </si>
  <si>
    <t xml:space="preserve">No se observó formato el ACCTI-F-083 el cual sopoprta la ejecución, cierre de la cuenta de ahorros o cierre del proyecto productivo ejecutado por el extinto INCODER. </t>
  </si>
  <si>
    <t>SIN EVIDENCIA DOCUMENTAL DEL PROYECTO PRODUCTIVO</t>
  </si>
  <si>
    <t>Se verificaron los siguientes documentos que se encuentran en el aplicativo SIT:
Resolución de adjudicación subsidio No. 2042 del 1 de diciembre de 2008.
INTI-F-008 del 5 de agosto de 2017 - Acta de Jornada pedagogica y cierre de cuengtas controladas.
INTI-F-008 del 9 de julio de 2020 - Acta de Comite de seguimiento para el cierre del PP
ACCTI-F-017 del 10 de febrero de 2020 Informe de Cierre Tècnico y Financiero del PP.</t>
  </si>
  <si>
    <t>Se verificaron los siguientes documentos que se encuentran en el aplicativo SIT:
Resolución de adjudicación subsidio No. 3353 del 11 de septiembre de 2013.
INTI-F-008 Del 11 de septiembre de 2013 - Notificación de la resolución.
INT-F- 008 dEL 18 de octubre de 2018 - Socialización protocolo cuentas controladas PP.
INTI-F-008 Del 16 de noviembre de 2017 - Gestiones administrativas ante los bancos - cambio de firmantes cuenta.
INTI-F-008 Del 20 de febrero de 2018 - Reunión para ejecutar saldo menor a 2.5 SMLV 
ACCTI-F-016 DEL 29 de enero de 2020 - Control de Saldos. Se observa que al corte del 25 de mayo de 2018, registra un saldo por ejecutar del proyecto de cero ($0).</t>
  </si>
  <si>
    <t>No se observó soporte del ACCTI-F-083, el cual es requisito para continuar con el análisis del proyecto.</t>
  </si>
  <si>
    <t>No se observó cierre proyecto productivo ejecutado y el saldo de la cuenta del Banco Agrario a 19 de diciembre de 2019, segun certificación del banco, reflejaba un saldo de $20.021, cuenta que se encuentra en estado INACTIVA. No se observa el soporte del  ACCTI-F83 para seguir la continuidad de la ejecución de los recursos.</t>
  </si>
  <si>
    <t>Se evidencia el Diagnóstico del proyeto ACCTI-F-083  del 26 de noviembre de 2022 donde registra que la fecha del desembolso fue el 10 de junio de 2014  por valor de $1.468.500 y que a la fecha conforme al extraco bancario (31 de diciembre de 2014) hay un saldo por ejecutar de 1 familia beneficaria por valor de $308.220. Se actualizó el saldo de la cuenta a septiembre 30 de 2022 y se evidencia un valor de $10.027, pero no hay evidencia de la ejecución de los recursos disponibles en la cuenta.</t>
  </si>
  <si>
    <t>No se anexa formato ACCTI-F-083 "Diaganóstico de Cuenta Controlada". No se observó cierre proyecto productivo ejecutado y el saldo de la cuenta del Banco Agrario a 12 de diciembre de 2019, segun certificación del banco, reflejaba un saldo de $33.594, cuenta de ahorros del Banco Agrario que se encuentra en estado INACTIVA.</t>
  </si>
  <si>
    <t>No se anexa formato ACCTI-F-083 "Diaganóstico de Cuenta Controlada". No se observó cierre proyecto productivo ejecutado y el saldo de la cuenta del Banco DAVIVIENDA a 4 de diciembre de 2015, según certificación del banco, reflejaba un saldo de $7.414 cuenta de ahorros del Banco Davivienda que se encuentra en estado INACTIVA.</t>
  </si>
  <si>
    <t>No se evidencia el Diagnóstico del proyeto ACCTI-F-083, se fefleja saldo de la cuenta por valor de $1.449, cuenta inactiva.</t>
  </si>
  <si>
    <t xml:space="preserve">Se evidencia el Diagnóstico del proyeto ACCTI-F-083, no se observa fecha de elaboración,  donde registra que la fecha del desembolso fue el 13 de noviembre de 2013 y, hay un saldo por ejecutar conforme al extracto bancario de $18.757.338. Se anexan Plan de Inversión, certificación bancaria, resumen de movimientos de la cuenta y el ACCTI-F-082 - manifiesto de conformidad para el manejo y cierre de cuentas del PP. </t>
  </si>
  <si>
    <t>No se evidenció ACCTI-F-019 Estructuración participativa del PP ni el ACCTI-F-011 Plan de Inversión del Incoder.</t>
  </si>
  <si>
    <t>No se evidenció ACCTI-F-019 Estructuración participativa del PP, ni el ACCTI-F-011 Plan de Inversión ejecutado por el extinto INCODER.</t>
  </si>
  <si>
    <t>INTI-F-008 del 24 de agosgto de 2018 - Se observa el acta de reformulación participativa del proyecto, Planilla de asistecia y Registro fotográfico, gestión de la ANT.
INTI-F-008 del 24 de agosto de 2018 - Actualización Plan de Inversión, planilla de asietncia y registro fotografico.
Se evidenció el ACCTI-F-011 plan de inversión del Incoder por valor de $4.319.819 saldo de la cuenta controlada para la realización del objeto del proyecto productivo y el ACCTI-F-019 del 24 de agosto de 2018 formulación participativa del PP.</t>
  </si>
  <si>
    <t xml:space="preserve">Proyecto productivo ejecutado por el extinto INCODER.
ICCTI-F-011 - No se observa el PLAN DE INVERSIÓN del proyecto productivo. 
ACCTI-F-019 - Estructuración participativa sin evidencia.
</t>
  </si>
  <si>
    <t xml:space="preserve">Se evidenció el ACCTI-F-011 plan de inversión del Incoder por valor de $5.491.800.
No se observa el ACCTI-F-019 Estructuración Participativa de Proyecto Productivo. </t>
  </si>
  <si>
    <t xml:space="preserve">Se evidencia plan de inversion por el valor de $13.552.500 para ejecutar en materiales e insumos  en la siebra de café, ñame  y maiz. </t>
  </si>
  <si>
    <t xml:space="preserve">Se evidencia plan de inversion por el valor de $2.798.704 para ejecutar en materiales e insumos  en la siebra de café y plátano. </t>
  </si>
  <si>
    <t xml:space="preserve">Se evidencia plan de inversion ejecutado por el extinto INCODER por el valor de $1.468.500  del 10 de junio de 2014, para adquisición de materiales e insumos  en el sostenimiento de café asociado a plátano. </t>
  </si>
  <si>
    <t xml:space="preserve">Proyecto Productivo sin cerrar, ejecutado por el INCODER, se recibió con saldo en cuenta de ahorros del Banco Agrario de $33.594 y el estado es inactiva. </t>
  </si>
  <si>
    <t xml:space="preserve">Proyecto Productivo sin cerrar, ejecutado por el INCODER, se recibió con saldo en cuenta de ahorros del Banco Agrario de $7.414 y el estado es inactiva. </t>
  </si>
  <si>
    <t xml:space="preserve">Se evidencia plan de inversion por el valor de $3.358.300 para ejecutar en materiales e insumos  en la siebra de café, plátano y pastos. </t>
  </si>
  <si>
    <t xml:space="preserve">Se evidencia plan de inversión ejecutado por el extinto INCODER para ejecutar en materiales e insumos  en la siebra de cacao. </t>
  </si>
  <si>
    <t xml:space="preserve">Proyecto Productivo ejecutado por el INCODER, con saldo en cuenta de ahorros del Banco DAVIVIENDA en ceros (0) según certificación del ACCTI-F-016 con fecha de corte 26 de enero de 2021. </t>
  </si>
  <si>
    <t>No se evidenció el ACCTI-F-018 Valoración estructuración del proyecto productivo ejecutado por el extiento INCODER.</t>
  </si>
  <si>
    <t>Se ebservo la realización por la ANT:
ACCTI-F-019 del 17 de octubre de 2018 Estructuración participativa PP en la realización de sostenimiento de 1 ha de café.
ACCTI-F-019 del 24 de agosto de 2018 formulación participativa del proyecto.</t>
  </si>
  <si>
    <t>No se evidenció el ACCTI-F-018 Valoración estructuración del proyecto productivo.</t>
  </si>
  <si>
    <t xml:space="preserve">
Proyecto productivo ejecutado por el extinto INCODER.
ACCTI-F-011 - No se observa el PLAN DE INVERSIÓN del proyecto productivo. 
ACCTI-F-018 - Sin evidencia Valoración a la Estructuración del Proyecto Productivo.
ACCTI-F-019 - Estructuración participativa sin evidencia.
</t>
  </si>
  <si>
    <t>Proyecto ejecutado por el INCODER, recibido por la ANT con un saldo en la cuenta del Banco AV-VILLAS $1.587.908.</t>
  </si>
  <si>
    <t>Proyecto ejecutado por el INCODER, recibido por la ANT con un saldo en la cuenta del Banco Agrario cero (0).</t>
  </si>
  <si>
    <t>Proyecto ejecutado por el INCODER, recibido por la ANT con un saldo en la cuenta del Banco Agrario de $20.021  en estado Inactiva.</t>
  </si>
  <si>
    <t xml:space="preserve">Proyecto ejecutado por el INCODER, recibido por la ANT con un saldo en la cuenta de Bancolombia de $10.022 al 30 de septiembre  2022.  </t>
  </si>
  <si>
    <t xml:space="preserve">Se obsevó acta comité de compras del INCODER de 
Comité del 9 de agosto de 2012 por $7.255.000, del 21 de septiembre de 2012 por valor de $5.882.060 y del 4 de julio de 2013 por valor de $1.248.650.
Se evidencia que las actas se encuentran firmadas al igual que las planillas de asistencia. </t>
  </si>
  <si>
    <t>Se obsevó acta comité de compras del INCODER de fecha 17 de diciembre de 2013 por $11.630.898, cotizaciones y facturas de venta.</t>
  </si>
  <si>
    <t>Proyecto ejecutado por el INCODER, recibido por la ANT con un saldo en la cuenta del Banco Agrario de $22.110 al 31 dde diciemebre de 2018  en estado Inactiva.</t>
  </si>
  <si>
    <t>Proyecto ejecutado por el INCODER, recibido por la ANT con un saldo en la cuenta del Banco Agrario de cero (0) con fecha de corte 28 de septiembre de 2018 según ACCTI-F-016 del 2 de julio de 2019.</t>
  </si>
  <si>
    <t xml:space="preserve">Proyecto Productivo ejecutado por el INCODER, con saldo en cuenta de ahorros del Banco DAVIVIENDA en ceros (0) según ACCTI-F-016 según certificación con fecha de corte del 26 de enero de 2021. </t>
  </si>
  <si>
    <t>Se observó tres (3) comités de Compras del Incoder:
Primer comité del 6 de agosto den2014 por valor de $2.401.450.
Segundo comité del 20 de noviembre de 2014 por valor de $2.273.650.
Tercer comité del 14 de marzo de 2015 por valor de $2.793.206, presentan cotizaciones, rut y factura que soportan el proyecto productivo.</t>
  </si>
  <si>
    <t>No se evidenció comites de Compras del Incoder, sin cotizaciones del presente proyecto productivo</t>
  </si>
  <si>
    <t>Mediante acta expedida por el Incoder se realizó el comité de compras con fecha de 31 de marzo de 2014 por valor de $ 7.001.942, la cual fué aprobada,. Se observa cotizaciones de los proponentes.</t>
  </si>
  <si>
    <t>Mediante acta expedida por el Incoder se realizó el comité de compras con fecha de 20 de octubre de 2014 por valor de $ 5.098.000 y  el comité de compras del 24 de agosto de 2015 por $19.527.000, los  cuales  fueron aprobados. Se observa cotizaciones de los proponentes.
INTI-F-008 del 20 de noviembre de 2018 se realizó el comite de compras, el cual fue aprobado por valor de $15.281.288
Se evidencia evaluación de proveedores, Rut, Facturas y Registro fotográfico.</t>
  </si>
  <si>
    <t>Mediante acta se realizó el comité de compras con fecha de 18 de octubre de 2018 por valor de $1.788.150 y $1.493.950. los  cuales  fueron aprobados. Se observa cotizaciones, RUT de los proponentes.</t>
  </si>
  <si>
    <t>Mediante acta expedida por el Incoder se realizó el comité de compras con fecha de 14 de mayo de 2014 por valor de $42.056.000 cuyo beneficiario  fue el Almacén FARMAGRO, aprobado. Se observa cotizaciones de los proponentes.</t>
  </si>
  <si>
    <t>Mediante acta expedida por el Incoder se realizó el primer comité de compras con fecha de 15 de noviembre de 2012 por valor de $1.880.650 y el segundo comité de compras del 7 de mayo de 2013 por valor de $3.253.400, aprobados. Se observa cotizaciones de los proponentes.</t>
  </si>
  <si>
    <t>Mediante actas expedidas por el INCODER se realizaron las siguientes reuniones de COMITES DE COMPRAS:
Acta del 20 de enero de 2010 - Compra de insumos por valor de $17.087.190
Acta del 22 de junio de 2011 - Compras de insumos por valor de $2228,500
Acta del 23 de diciembre de 2009 - Compras de insumos por valor de $38.655.200
Acta del 19 de febrero de 2016 Compra final de insumos por valor de $86.717
Actas que fueron aprobados. Se observa cotizaciones de los proponentes.</t>
  </si>
  <si>
    <t>Mediante Acta expedida por el extinto INCODER se realizó las siguiente reunión de COMITE DE COMPRAS:
Acta del 19 de junio de 2014 - Compra de insumos por valor de $13.383.500
Acta que fue aprobada. Se observa cotizaciones de los proponentes.</t>
  </si>
  <si>
    <t>Mediante actas expedidas por el INCODER se realizaron las siguientes reuniones de COMITES DE COMPRAS:
Acta del 27 de octubre de 2014 - Compra de insumos por valor de $2.565.500
Acta del 16 de junio de 2015 - Compras de insumos por valor de $2.4321.000
Acta del 25 de mayo de 2018 - Compras de insumos por valor de $1.587.908
Actas que fueron aprobados. Se observa cotizaciones de los proponentes y registros fotográficos.</t>
  </si>
  <si>
    <t>Mediante acta expedida por el Incoder se realizó el comité de compras con fecha del 2 febrero 2016 por valor de $ 13.552.500, la cual fue aprobado,. Se observa cotizaciones de los proponentes.</t>
  </si>
  <si>
    <t>Mediante acta expedida por el Incoder se realizó el comité de compras con fecha del 7 de octubre de 2014 por valor de $ 4.568.226, la cual fue aprobado,. Se observa cotizaciones de los proponentes.</t>
  </si>
  <si>
    <t>Mediante acta expedida por el Incoder se realizó el comité de compras con fecha del 5 de mayo de 2015 por valor de $ 2.798.704, la cual fue aprobado,. Se observa cotizaciones de los proponentes.</t>
  </si>
  <si>
    <t>Mediante acta expedida por el Incoder se realizó el comité de compras con fecha del 31 de julio de 2014 por valor de $ 1.468.500, la cual fué aprobada,. Se observa cotizaciones de los proponentes.</t>
  </si>
  <si>
    <t>Se realizaron Actas de Comités  de Compras del Incoder:
Primer Comité del 9 de agosto de 2012 por $7.255.000.
Segundo comité del 21 de septiembre de 2012 por valor de $5.882.060.
Tercer comité del 4 de julio de 2013 por valor de $1.248.650.
Se evidencia que las actas se encuentran firmadas al igual que las planillas de asistencia.</t>
  </si>
  <si>
    <t>Se obsevó acta comité de compras del INCODER de fecha 17 de diciembre de 2013 por $11.630.898, se adjuntan cotizaciones y facturas de venta.</t>
  </si>
  <si>
    <t>Se evidencia la realización de comité de compras con fecha del 8 de agosto de 2012 por valor de $11.673.000 y del 25 de mayo de 2013 por valor de $1.705.850, la cual fue aprobado. Se observa cotizaciones de los proponentes.</t>
  </si>
  <si>
    <t>Mediante actas expedidas por el Incoder se realizaron dos (2) comités de compras con fecha del 18 de septiembre de 2014 por valor de $1.442.200  y del 10 de noviembre de 2014 las cuales fueron aprobadas,. Se observa cotizaciones de los proponentes y certificación expedida por el ICA.</t>
  </si>
  <si>
    <t>Mediante actas expedidas por el Incoder se realizaron dos (2) comités de compras con fecha del 5 de marzo de 2014 por valor de $45.842.336  y del 30 de agosto de 2018 por valor de $18.682.309, los cuales fueron aprobadas,. Se observa cotizaciones de los proponentes.</t>
  </si>
  <si>
    <t>Mediante actas expedidas por el Incoder se observa que se realizaron dos (2) comités de compras con fecha del 17 de diciembre de 2013 por valor de $17.942.500 correspondiente al 50% del pago y $17.942.500 el día 13 de enero 2014 del saldo de pagos de primer comité, y del 29 de diciembre de 2014 por valor de $16.275.030 y retiro el 23 de enero 2015 por valor de $24.277.118 del segundo comité de compras, los cuales fueron aprobadas,. Se observa cotizaciones de los proponentes y registros fotográficos.</t>
  </si>
  <si>
    <t>No se obtuvo evidencia del resultado emitido por el comite de seguimiento SATZF del proyecto.</t>
  </si>
  <si>
    <t xml:space="preserve">Se evidencia la realización de las aprobaciones de los tres comites de compras hechas por el extinto INCODER, en las mismas fechas de la presentación.  </t>
  </si>
  <si>
    <t xml:space="preserve">No hay evidencia de la realización de comite de seguimiento al comite de compras del Proyecto productivo ejecutado por el Incoder a la fecha de la realización de la auditoria realizada por la OCI. </t>
  </si>
  <si>
    <t xml:space="preserve">Se evidencia de la realización de comite de seguimiento al comite de compras del Proyecto productivo. </t>
  </si>
  <si>
    <t xml:space="preserve">Con fecha 15 de noviembre de 2018 se evidencia en el ACCTI-F-015 el Acta de seguimiento de la visita realizada al plan de inversión donde se establece que cumplimiento del proyecto productivo, anexan registro fotografico. </t>
  </si>
  <si>
    <t xml:space="preserve">No se observa Acta de seguimiento de la visita realizada al plan de inversión donde se establece el cumplimiento del proyecto productivo. </t>
  </si>
  <si>
    <t xml:space="preserve">Proyecto productivo ejecutado por el extinto INCODER.
No se observa Acta de seguimiento de la visita realizada al plan de inversión donde se establece el cumplimiento del proyecto productivo. </t>
  </si>
  <si>
    <t>Proyecto productivo recibido del INCODER con saldo en la cuenta de ahorros del banco AV-VILLAS $1.587.908, los cuales fueron ejecutados en el plan de compras del 8 de marzo de 2018.</t>
  </si>
  <si>
    <t>Proyecto productivo recibido del INCODER con saldo en la cuenta de ahorros del banco Agrario en cero (0)</t>
  </si>
  <si>
    <t>No se observa evidencia del comité de seguimiento al comité de compras del proyecto productivo D1-CUN-360 SIT 2011 a la fecha de realización de la auditoría.</t>
  </si>
  <si>
    <t>No se observa evidencia del comité de seguimiento al comité de compras del proyecto productivo C1-NAR-PAS-456 SIT 2011 a la fecha de realización de la auditoría.</t>
  </si>
  <si>
    <t>Se observa que el 26 de noviembre de 2022 se realiza el diagnóstico del proyecto productivo según el formato ACCTI-F-0083, donde certifican que los recursos destinados al proyecto fueron ejecutados y recibidos a satisfacción.</t>
  </si>
  <si>
    <t>Proyecto productivo que fue ejecutado por INCODER, se observó que mediante respuesta a la solicitud de movimientos cuentas individuales del manejo conjunto del 1 de noviembre de 2019 un saldo cuenta $33.594 y en estado inactiva.</t>
  </si>
  <si>
    <t>Proyecto productivo que fue ejecutado por INCODER, con saldo cuenta $7.414 en estado inactiva.</t>
  </si>
  <si>
    <t>No se observa evidencia del comité de seguimiento al comité de compras del proyecto productivo C1-CAL-106 SIT 2011 a la fecha de realización de la auditoría.</t>
  </si>
  <si>
    <t>No se observa evidencia del comité de seguimiento al comité de compras del proyecto productivo C1-CUN-095 SIT 2009-1 a la fecha de realización de la auditoría.</t>
  </si>
  <si>
    <t>No se observa evidencia del comité de seguimiento al comité de compras del proyecto productivo C1-CAU-147 SIT 2011-1 a la fecha de realización de la auditoría.</t>
  </si>
  <si>
    <t>No se evidencia en los soportes adyegados actas de verificación que contenga la informacion de acuerdo con el comité de compras,  beneficiario del cheque, el concepto de pago, el valor, número de cheque y copia de la imagen legible del cheque.</t>
  </si>
  <si>
    <t xml:space="preserve">No hay evidencia  de la realización de  las gestiones administrativas y de pago ejecutadas por el Incoder a la fecha de la realización de la auditoria realizada por la OCI. </t>
  </si>
  <si>
    <t xml:space="preserve">No hay evidencia del Proyecto productivo ejecutado por el Incoder a la fecha de la realización de la auditoria realizada por la OCI. </t>
  </si>
  <si>
    <t>Se evidencia gestiones administrativas: 
INTI-F-008 - del 1 de agosto 2018 - Gestiones Administrativas ante entidades bancarias. 
INTI-F-008 - del 2 de noviembre de 2018 - Socialización del Instructivo de Manejo y Cierre de cuentas. 
INTI-F-008 del 2 de noviembre de 2018 - Manifestaciones de conformidad para el manejo y cierre de cuentas.
Se observa planillas de asistencia y registro fotográfico.</t>
  </si>
  <si>
    <t>Proyecto ejecutado por el Incoder y ANT, reflejando el 100% de ejecución de los recursos recibidos en el proyecto productivo. No se evidencia copia del cheque girado.</t>
  </si>
  <si>
    <t>Proyecto ejecutado por el Incoder, se observa que los recursos recibidos en el proyecto productivo fueron aplicados en el PP.</t>
  </si>
  <si>
    <t>Proyecto productivo ejecutado por el extinto INCODER.
Sin evidencia de la realización de gestiones administrativas de pago a proveedores del proyecto productivo.</t>
  </si>
  <si>
    <t>INTI-F-008 del 26 de noviembre de 2022 se evidencia el acta para realizar el diagnóstico del proyecto y levantar el formato ACCTI-F-083. Hay registro fotográfico del estado predio y el compromiso de revisar o estructurar el proyecto, asi como el plan de inversión que permita la ejecución de los recursos disponibles para proceder al cierre de la cuenta de ahorros de Bancolombia y al cierre del PP.</t>
  </si>
  <si>
    <t>Proyecto productivo que fue ejecutado por INCODER, con un saldo cuenta $7.414 y en estado inactiva.</t>
  </si>
  <si>
    <t>No se evidencia en los soportes adyegados, actas de verificación que contengan la informacion de acuerdo con los comités de compras,  beneficiario del cheque, el concepto de pago, el valor, número de cheque y copia de la imagen legible del cheque.</t>
  </si>
  <si>
    <t>No se evidencia soportes de actas de verificación que contenga la informacion de acuerdo con los comités de compras,  beneficiario del cheque, el concepto de pago, el valor, número de cheque y copia de la imagen legible del cheque.</t>
  </si>
  <si>
    <t>ACCTI-F- 014 Del 28 de septiembre de 2018, certifica que recibió a satisfacción los productos o servicios relacionados del proveedor CARLOS ANDRÉS MELO OBANDO y/o LOS SENDALES un bovino por valor de $3.506.437.</t>
  </si>
  <si>
    <t xml:space="preserve">No se observó acompañamiento a la entrega a satisfacción de bienes y/o servicios del Proyecto productivo ejecutado por el Incoder a la fecha de la realización de la auditoria realizada por la OCI. </t>
  </si>
  <si>
    <t xml:space="preserve">No hay  del Proyecto productivo ejecutado por el Incoder a la fecha de la realización de la auditoria realizada por la OCI. </t>
  </si>
  <si>
    <t xml:space="preserve">No se observa acta de recibo a satisfacción  de los bienes y servicios </t>
  </si>
  <si>
    <t>ACCTI-F- 014 Del 24 de octubre de 2018, certifican que recibió a satisfacción los productos o servicios relacionados y aprobados en el comite de compras.</t>
  </si>
  <si>
    <t>ACCTI-F- 014 Del 24 de octubre de 2018 se certifica que se recibió a satisfacción los productos o servicios relacionados y aprobados en el comite de compras.</t>
  </si>
  <si>
    <t>Sin evidencia de la realización de gestiones administrativas de acompañamiento de la entrega y recibo a satisfacción de los bienes y/o servicios del proyecto productivo.</t>
  </si>
  <si>
    <t>Mediente formato ACCTI-F-014 del 8 de marzo de 2018, aprueban y autorizan la compra de insumos, elementos y/o servicios del proyecto productivo y certifican que han recibido a satisfacción los insumos aprobados en el plan de compras.</t>
  </si>
  <si>
    <t>No de observa acompañamiento de la entrega y recibo a satisfacción de los bienes y/o servicios del presente proyecto productivo.</t>
  </si>
  <si>
    <t>Proyecto productivo ejecutado por el INCODER, se recibio con saldo en cuenta de $33.594 y el estado de la cuenta INACTIVA.</t>
  </si>
  <si>
    <t>Proyecto productivo ejecutado por el INCODER, no se evidencia Recibo a satisfacción de los bienes y servicios adquiridos en el PP.</t>
  </si>
  <si>
    <t>Mediente formato ACCTI-F-014 del 31 de agosto de 2018, aprueban y autorizan la compra de insumos, elementos y/o servicios del proyecto productivo y certifican que han recibido a satisfacción los insumos aprobados en el plan de compras.</t>
  </si>
  <si>
    <t>ACCTI-F-016 del 22 de enero 2019,  registra que a la fecha existe un saldo  pendiente por ejecutar que refleja en la cuenta $ 3.527.480, que pertenece al beneficiario FABIO ORTEGA ALVARADO, el cual no se encuentra en el Departamento de Putumayo.</t>
  </si>
  <si>
    <t>La cuenta de Ahorros del Banco Agrario se encuentra inactiva con saldo de $23.851, al 31 de marzo de 2015.</t>
  </si>
  <si>
    <t>La cuenta de Ahorros del Banco Agrario se encuentra inactiva con saldo de $233.</t>
  </si>
  <si>
    <t>La cuenta de Ahorros del Banco de Colombia con saldo de $0 al 31 de diciembre de 2017.</t>
  </si>
  <si>
    <t xml:space="preserve">Se observa la certificación del Banco Agrario donde manifiesta que la cuenta de ahorros conjunta esta cerrada desde el 9 de octubre de 2019.
Con fecha 23 de octubre 2019 Se realiza el ACCTI-F-017 del cierre técnico y finaciero del proyecto productivo. Igualmente, el ACCTI-F-016 control de saldos donde se evidencia que el saldo de cuenta queda en ceros (0).
</t>
  </si>
  <si>
    <t>No hay evidencia de la certificación del Banco Agrario donde manifieste que la cuenta de ahorros conjunta esta cerrada.
 Se observó el ACCTI-F-017 del 15 de noviembre de 2018 del informe de cierre administrativo y finaciero de la cuenta conjunta del proyecto productivo, que la cuenta del Banco Agrario fue cerrada el 18 de octubre de 2018.</t>
  </si>
  <si>
    <t>No hay evidencia de la certificación del Banco Agrario donde manifieste que la cuenta de ahorros conjunta esta cerrada.</t>
  </si>
  <si>
    <t>Se evidencia certificación Bancaria del cierre de la cuenta 4-180-30-05200-1 donde certificacan que la cuenta fue cerrada el 9 de septiembre de 2015</t>
  </si>
  <si>
    <t xml:space="preserve">Se observa la certificación del Banco Agrario donde manifiesta que la cuenta de ahorros conjunta esta cerrada desde el 19 de FEBRERO DE 2016.
</t>
  </si>
  <si>
    <t>Se evidencia extractos de la cuenta individual de manejo conjunto, certificación del cierre de la cuenta realizada el 25 de agosto de 2018, los formatos ACCTI-F-016  control de saldos del 25 de mayo de 2018, y ACCTI-F-017 cierre técnico y Financiero del 4 de febrero de 2020.</t>
  </si>
  <si>
    <t>Sin evidencia documental del proyecto productivo D1-MAG-004-SIT 2011, de la cuenta individual de manejo conjunto donde se depositaron los recursos del subsidio. La cuenta se encuentra cerrada desde el 13 de marzo de 2016.</t>
  </si>
  <si>
    <t>Se evidencia mediente soporte documental del proyecto productivo, que la cuenta individual del Banco Agrario de manejo conjunto donde se depositaron los recursos del subsidio se encuentfra en estado CERRADA desde el 28 de diciembre de 2018, como se observa en la certificación del banco del 4 de febrero de 2020.</t>
  </si>
  <si>
    <t>Se evidencia mediente soporte documental del proyecto productivo C1-NAR-PAS-456 - SIT 2011, que la cuenta individual de manejo conjunto donde se depositaron los recursos del subsidio se encuentfra en estado inactivo y no se evidencia el trámite de cierre.</t>
  </si>
  <si>
    <t>Se evidencia mediente soporte documental del proyecto productivo D1-RIS-139-SIT 2011, que la cuenta individual de manejo conjunto donde se depositaron los recursos del subsidio se encuentra abierta y con saldo y no se evidencia el trámite de ejecución y cierre.</t>
  </si>
  <si>
    <t>No se observa certificación del Banco Agrario, plan de inversión, dianóstico del proyecto, cierre técnico y financiero, control de saldos del proyecto productivo.</t>
  </si>
  <si>
    <t>Se observa certificación del Banco DAVIVIVIENDA de la apertura de la cuenta. No se evidencia dianóstico del proyecto, cierre técnico y financiero, control de saldos del proyecto productivo.</t>
  </si>
  <si>
    <t>Se evidencia mediente soporte documental del proyecto productivo C1-CAL-106 - SIT 2011, que la cuenta individual de manejo conjunto donde se depositaron los recursos del subsidio se encuentfra en estado inactivo y no se evidencia el trámite de cierre.</t>
  </si>
  <si>
    <t>Se evidencia mediente soporte documental del proyecto productivo C1-CUN-095 SIT 2009-1 , que la cuenta individual de manejo conjunto donde se depositaron los recursos del subsidio se encuentra en estado cerrado desde el 30 de agosto de 2018.</t>
  </si>
  <si>
    <t>Se evidencia mediente soporte documental del proyecto productivo C1-CAU-147 SIT 2011 , que la cuenta individual de manejo conjunto donde se depositaron los recursos del subsidio se encuentra en estado cerrado desde el 16 de mayo de   . Se evidencia el ACCTI-F-017 - Cierre Financiero y Administrativo del proyecto productivo.</t>
  </si>
  <si>
    <t>Proyeto productivo ejecutado por el extinto INCODER.</t>
  </si>
  <si>
    <t>Con fecha 19 de noviembre de 2018, se evidenció un informe de seguimiento del proyecto productivo en el aplicativo, el cual concluye que parte del predio  fué vendido a Diego Arley Jimenez y su conyuge y el resto esta en estado de abandono, como lo demuestra el registro fotografico que se adjunta.</t>
  </si>
  <si>
    <t xml:space="preserve">Con fecha 20 de diciembre de 2017 según INTI-F-008 se realizó el Comite de seguimiento regional de la zona occidente cuyo objetivo era aprobar la planeación de la intervención, autorización de pagos y el control y evaluación del proyecto productivo:
</t>
  </si>
  <si>
    <t>Con fecha 2 de diciembre de 2021 según INTI-F-008 se realizó el Comite de seguimiento regional para validar los documentos que soportan en cierre técnico y financiero del proyecto productivo C1-SUC-SIN-014 SIT 2009-1.</t>
  </si>
  <si>
    <t xml:space="preserve">El 20 de noviembre de 2020 se evidencia Acta de Reunión de Comite de seguimiento para el cierre del proyecto.
</t>
  </si>
  <si>
    <t>Se evidencia visita de seguimiento por parte de la ANT. al proyecto productivo.</t>
  </si>
  <si>
    <t>INTI-F-El 24 del octubre de 2018, se evidencia visita de seguimiento por parte de la ANT. al proyecto productivo, donde certifican que se hizo la entrega real y material de los insumos, en perfecto estado y calidad, los cuales fueron recibidos a entera satisfacción.
Se observa registro fotográfico y planilla de asistencia firmada.</t>
  </si>
  <si>
    <t>No se evidencia visita de seguimiento por parte de la ANT al proyecto productivo.</t>
  </si>
  <si>
    <t xml:space="preserve">Se evidencia Comité de seguimiento para el cierre del Proyecto productivo del 1 de julio de 2020 </t>
  </si>
  <si>
    <t xml:space="preserve">Se evidencia Comité de seguimiento para el cierre del Proyecto productivo del 9 de julio de 2020 </t>
  </si>
  <si>
    <t xml:space="preserve">No se evidencia Comité de seguimiento para el cierre del Proyecto productivo. </t>
  </si>
  <si>
    <t>Se observa un comité de seguimiento al proyecto productivo del 24 de noviembre de 2021.</t>
  </si>
  <si>
    <t>Mediante Comité de Seguimiento realizado el 11 de febrero de 2022, se validó los documentos que soportan el cierre de la cuenta individual de manejo conjunto, cuenta de ahorros del Banco Agrario que fue cerrada el 13 de marzo de 2016 .</t>
  </si>
  <si>
    <t>No se observa la realización de Comité de Seguimiento del proyecto productivo, solamente hay comunicaciones dirigidas al Banco Agrario con el fin de solicitar listados de cuentas que se encuentran con apertura de producto y/o cuentas conjuntas cerradas.</t>
  </si>
  <si>
    <t>Se observa la realización de Comité de Seguimiento del proyecto productivo del 26 de noviembre de 2022 por la ANT.</t>
  </si>
  <si>
    <t>Sin información documental del proyecto productivo</t>
  </si>
  <si>
    <t>No se observa la realización de Comité de Seguimiento del proyecto productivo.</t>
  </si>
  <si>
    <t>Se observa la realización de Comité de Seguimiento del proyecto productivo del 8 de marzo de 2022.</t>
  </si>
  <si>
    <t>ACCTI-F-016 del 22 de enero 2019,  registra que a la fecha existe un saldo  pendiente por ejecutar que se refleja en la cuenta del banco por valor de $3.527.480, que pertenece al beneficiario FABIO ORTEGA ALVARADO, el cual no se encuentra en el Departamento de Putumayo .</t>
  </si>
  <si>
    <t>No se observó acta de visita de seguimiento al predio del proyecto productivo.</t>
  </si>
  <si>
    <t>No se observó ACTA de visita de seguimiento al predio del proyecto productivo.</t>
  </si>
  <si>
    <t>Se observó ACTA de visita al predio ubicado en la jurisdicción en la zona rural de San Benito Abad, como acción de seguimiento del proyecto productivo del 21 de marzo de 2019.</t>
  </si>
  <si>
    <t>El 25 de noviembre de 2020 se observó ACTA de visita técnica al predio localizado en el Departamento de Nariño, Municipio La Florida, Vereda Garcés Alto, predio El Motilón.</t>
  </si>
  <si>
    <t>Sin evidencia de visitas al predio del proyecto productivo.</t>
  </si>
  <si>
    <t>INTI-F-008 del 2 de noviembre de 2018 - Visita de campo para diagnóstico de cuenta del proyecto productivo.</t>
  </si>
  <si>
    <t>Se observa el ACCTI-F-015 del 15 de noviembre de 2018 - visita de seguimiento plan de inversion.
Se evidencia el INTI-F-008 del 18 de octubre de 2018, planilla de asistentes firmada y registro fotografico.</t>
  </si>
  <si>
    <t>No se observó ACTA de visita al predio como acción de seguimiento del proyecto productivo.</t>
  </si>
  <si>
    <t>SIN EVIDENCIA DOCUMENTAL DEL SEGUIMIENTO A LA MATEWRIALIZACIÓN DEL SUBSIDIO DEL  PROYECTO PRODUCTIVO</t>
  </si>
  <si>
    <t xml:space="preserve">No se observa Acta de seguimiento de visita al predio con el fin de constatar el cumplimiento resolutorio del proyecto productivo. </t>
  </si>
  <si>
    <t xml:space="preserve">No se evidencia visitas de seguimiento por parte de la ANT. al proyecto productivo, se sugiere realizar visitas con el objeto de verificar el cumplimiento de las obligaciones de los beneficiarios y las condiciones resolutorias.
</t>
  </si>
  <si>
    <t xml:space="preserve">Se evidencia visitas de seguimiento por parte de la ANT. al proyecto productivo del 26 de noviembre de 2022.
</t>
  </si>
  <si>
    <t xml:space="preserve">No se evidencia visitas de seguimiento por parte de la ANT. al proyecto productivo, se sugiere realizar visitas con el objeto de verificar el cumplimiento de las obligaciones de los beneficiarios y las condiciones resolutorias y realizar el cierre del PP.
</t>
  </si>
  <si>
    <t>1.PROYECTO PRODUCTIVO C1-CAQ-207 SIT-2011
Objeto del proyecto: Ganaderia doble propósito</t>
  </si>
  <si>
    <t>2.PROYECTO PRODUCTIVO C1-NAR-PAS-277 SIT-2009-1
Objeto Proyecto: Granadilla, Tomate de arbol</t>
  </si>
  <si>
    <t>3.PROYECTO PRODUCTIVO C1-TOL-028 SIT-2011
Objeto del Proyecto: Café, Sostenimiento Café</t>
  </si>
  <si>
    <t>4.PROYECTO PRODUCTIVO D1-NAR-PAS-013 SIT-2009-2
Objeto proyecto: Establecimiento de 6 hectáreas de café con
plátano, 2 hectáreas de fríjol y 2 hectáreas de
maíz.</t>
  </si>
  <si>
    <t>5.PROYECTO PRODUCTIVO MD1-MAG-163 SIT-2011
Objeto proyecto: Maiz, Café, Sostenimiento Café, Aguacate</t>
  </si>
  <si>
    <t>6.PROYECTO PRODUCTIVO C1-BOY-034 SIT-2011
Objeto Proyecto Productivo Siembra de Lulo</t>
  </si>
  <si>
    <t>7.PROYECTO PRODUCTIVO C1-NAR-PAS-250 SIT-2011
Objeto proyecto: siembre Granadilla y Sostenimiento Café</t>
  </si>
  <si>
    <t>8.PROYECTO PRODUCTIVO D1-NAR-011 SIT-2010
Objeto Proyecto: Granadilla, Lulo, Maiz, Bosque Natural</t>
  </si>
  <si>
    <t>No se evidenció que los recursos del subsidios fueran realizados por la ANT, se observa de acuerdo con el diagnostico que fueron desembolsados y ejecutados con el INCODER, se observa certificación de cuenta cerrada</t>
  </si>
  <si>
    <t>Se observó resolución de adjudicación subsidio del 10 junio 2010 por parte del INCODER. Se evidenció formato del 26/11/2015 formato INCODER "implementación proyecto prpoductivo con saldo cuenta $4.005</t>
  </si>
  <si>
    <t>Proyecto ejecutado por el INCODER, se recibió con saldo en cuenta cero</t>
  </si>
  <si>
    <t>Proyecto ejecutado por el INCODER, se recibio con extracto saldo cuenta cero</t>
  </si>
  <si>
    <t>Proyecto productivo ejecutado por el INCODER, se recibio con saldo en cuenta cero.</t>
  </si>
  <si>
    <t>Proyecto ejecutado por INCODER, se observó certificacion bancaria de 31/03/2016 con saldo cuenta $17.142</t>
  </si>
  <si>
    <t xml:space="preserve">Proyecto cerrado ejecutado por el INCODER, se recibió con saldo en cuenta cero, </t>
  </si>
  <si>
    <t xml:space="preserve">
Documentos que se encuentran en SIT:
Se observó formato F21-AF-GRF-03 ADMINISTRATIVO Y FINANCIERO, en donde especifica valor subsidio, valor pagado saldo con valor cero, documento se encuentra sin valor y sin firma
Se observó formato F083 Diagnostico del proyecto del 15/10/2019, con línea aprobada de ganadería doble propósito, en donde especifican los documentos soportes , fecha desembolso 10/05/2013, fecha de certificación bancaria de cierre cuenta 9/10/2019, la ejecución de los recursos fue realizada por el INCODER, se observó certificación de cierre.
Se observó formato INFORME DE VIABILIDAD INTEGRAL, con calificación que cumple
Resolución de adjudicación  subsidio</t>
  </si>
  <si>
    <t xml:space="preserve">No se evidencia diagnostico ACCTI-F83 como requisito para proceder en la continuidad en la continuidad de los recursos o cierre de cuenta o expediente, incumpliendo con el  instructivo ACCTI-I-003.
Documentos que se encuentran en SIT:
•	Resolución de adjudicación subsidio
•	Informe de viabilidad sin desarrollar calificación No cumple
•	La cuenta controlada se encuentra con saldo de $4.005 inactivo último extracto bancario de 13 diciembre 2022, </t>
  </si>
  <si>
    <t>Se observo acta del 2 noviembre 2018 visita de campo para diagnóstico de cuenta con registro fotográfico, de la misma fecha se observó socialización instructivo manejo y cierre de la cuenta conjunta del proyecto productivo. 
Diagnóstico del proyecto ACCT-F-083, en donde especifican “La cuenta se encuentra en estado cancelada desde el 9 de diciembre de 2015, según certificado expedido por el banco de fecha de 15 de noviembre de 2019”.
Documentos que se encuentran en SIT:
•	Resolución de adjudicación subsidio
•	Diagnóstico del proyecto ACCT-F-083
•	Plan de inversión del INCODER
•	Se evidencio facturas de venta correspondiente a los valores aprobados en los comités de compras
•	Informe de viabilidad con calificación Cumple
•	Se observo actas del 2 noviembre 2018 visita de campo para diagnóstico de cuenta con registro fotográfico, de la misma fecha se observó socialización instructivo manejo y cierre de la cuenta conjunta del proyecto productivo.
•	Certificación bancaria de fecha 9 de diciembre de 2015, cuenta cancelada.
•	Se observó acta de compra de fecha 27 octubre 2014 del Incoder con las correspondientes cotizaciones y acta del 9 diciembre de 2015 con las cotizaciones</t>
  </si>
  <si>
    <t xml:space="preserve">
Se observa plan de inversión por el valor de $307.943, correspondiente al saldo de la cuenta controlada, para el sostenimiento de café, se evidenció acta del 1/08/2022 para actualización plan de inversión. No se evidenció el formato de ACCTI-F-019 Estructuración Participativa de Proyectos Productivos; sin embargo, de acuerdo con el acta de seguimiento de aprobación de compras del 9/08/2022, no se tuvo en cuenta en el plan de pagos el valor de $430.893, del valor que la beneficiaria debía reponer por excedente en los gastos notariales.</t>
  </si>
  <si>
    <t>No se evidencia diagnostico ACCTI-F83 como requisito para proceder en la continuidad en la continuidad de los recursos o cierre de cuenta o expediente, incumpliendo con el  instructivo ACCTI-I-003.</t>
  </si>
  <si>
    <t>Se observó acta de fecha 11/10/2017, para validar el diagnostico para terminar con el cierre del proyecto. Sin embargo, no se evidencia diagnostico ACCTI-F83 como requisito para proceder en la continuidad en la continuidad de los recursos o cierre de cuenta o expediente, incumpliendo con el  instructivo ACCTI-I-003.</t>
  </si>
  <si>
    <t>Se observó formato de diagnostico de fecha 21/12/2022, con la evidencia de revision documentos SIT de resolucion adjudicacion, ficha viabilidad del proyecto, plan de compras y de inversion, actas comité compras, actas visita seguimiento, ultimo extracto bancario</t>
  </si>
  <si>
    <t>Se evidencia diagnostico formato ACCTI-F-083 de fecha 11/03/2020, donde reportan comité de compras sin evidencia por valor de $16.940.026</t>
  </si>
  <si>
    <t>se evidecnió formato de  Plan de inversión del INCODER</t>
  </si>
  <si>
    <t>Se observa plan de inversión por el valor de $307.943, correspondiente al saldo de la cuenta controlada, para el sostenimiento de café , se evidenció acta del 1/08/2022 para actualización plan de inversión. No se evidenció el formato de ACCTI-F-019 Estructuración Participativa de Proyectos Productivos</t>
  </si>
  <si>
    <t>Documentos que se encuentran en SIT:
•Resolución de adjudicación subsidio
•Informe de viabilidad con calificación Cumple
•Plan de inversión del INCODER, Programación, Flujo de CAJA proyecto por el INCODER
•Acta seguimiento INCODER de fecha 2/03/2015</t>
  </si>
  <si>
    <t xml:space="preserve">Documentos que se encuentran en SIT:
•	Resolución de adjudicación subsidio
•	Informe de viabilidad con calificación Cumple
•	Formatos de INCODER formato financiero, flujo de caja, evaluación proyectos productivos
</t>
  </si>
  <si>
    <t>Se observo plan de pagos del INCODER, Documentos que se encuentran en SIT:
•	Resolución de adjudicación subsidio
•	Informe de viabilidad con calificación Cumple
•	Formatos de INCODER formato financiero, flujo de caja, evaluación proyectos productivos</t>
  </si>
  <si>
    <t xml:space="preserve">Se observa plan de inversión por el valor de $307.943, correspondiente al saldo de la cuenta controlada, para el sostenimiento de café , se evidenció acta del 1/08/2022 para actualización plan de inversión. No se evidenció los formatos de ACCTI-F-019 Estructuración Participativa de Proyectos Productivos y ACCTI-F-018 Valoración a la Estructuración del Proyecto Productivo. </t>
  </si>
  <si>
    <t>Documentos que se encuentran en SIT:
•	Resolución de adjudicación subsidio
•	Informe de viabilidad con calificación Cumple
•	Formatos de INCODER formato financiero, flujo de caja, evaluación proyectos productivos</t>
  </si>
  <si>
    <t xml:space="preserve">Se observo acta comité de compras de fecha 22 agosto 2013 del INCODER, con cotización </t>
  </si>
  <si>
    <t>No se eviecnia acta de comité de compras por parte del INCODER</t>
  </si>
  <si>
    <t>•	Se observó acta de compra de fecha 27 octubre 2014 del Incoder con las correspondientes cotizaciones y acta del 9 diciembre de 2015 con las cotizaciones y Se evidencio facturas de venta correspondiente a los valores aprobados en los comité de compras</t>
  </si>
  <si>
    <t>Se observa acta comité de compras del 1 agosto 2022, para aprobar la utilización del saldo de los recursos que se encuentran en la cuenta $307.943, se observa cotización por $354.000, no se evidenció otras cotizaciones ni la justificación de la sola cotización en el formato de evaluación de proveedores y plan de compras. Se observó formato de control de saldo de fecha 19/07/2022 presentando saldo de $307.943 y certificación bancaria de fecha  29 julio 2022</t>
  </si>
  <si>
    <t>Se observó acta Incoder comité de compras de fecha del 3 marzo 2015 por valor de $ 12.960.000, acta Incoder comité de compras de fecha del 5/03/2015 por 12.882.000, acta Incoder comité de compras de fecha del 6/05/2015 por 13.981.817, se evidencia cotizaciones y facturas de los pagos realizados</t>
  </si>
  <si>
    <t>Se observo acta comité compras del INCODER de fecha 13/05/2014 por $1.873.000, segundo comité de fecha 12/11/2014 por $1.825.000 y tercer comité de fecha 1/06/2015 por $3.085.507, se observaron las correspondientes cotizaciones, se observó las facturas de lo aprobado en los comités</t>
  </si>
  <si>
    <t>Se obsevó acta comité de compras del INCODER de fecha 24/08/2015 por $7.495.312 y facturas de pago</t>
  </si>
  <si>
    <t>No se evidenció acta de comité de compras del INCODER, ni cotizaciones ni facturas de pago</t>
  </si>
  <si>
    <t xml:space="preserve">No se evidencia acta de comité de compras </t>
  </si>
  <si>
    <t>El subsidio para gastos notariales y de registro consignado en la cuenta por el extinto Incoder, ascendió a $1.987.600 (06/07/2010) de los cuales $997.163, correspondían al excedente por concepto de gastos notariales y de registro destinados al proyecto productivo, pero de acuerdo al movimiento del día 19/08/2010, el cheque cobrado por la beneficiaria titular de la cuenta señora Luz Elvia Tacan Lazo y girado por el extinto Incoder, fue por $1.737.362. El monto correcto para girar por concepto de gastos notariales y de registro era de $990.437. Por lo tanto, la beneficiaria titular de la cuenta debería reintegrar a la cuenta del proyecto la suma de $740.199, sin embargo, habida cuenta, que el 17/01/2018, fueron consignados $307.943 ($191.876 y $112.899) por concepto de reintegro por cobro perjudico, por lo cual. la suma sujeta de devolución por parte de la beneficiaria titular de la cuenta será de $430.893.
Por tal motivo el comité de compras del 9/08/2022 NO APROBO el comité de compras del 1/08/2022 No Validada los formatos proveedores, plan de compras, formato de inversión/pagos, debido que la beneficiaria titular de la cuenta deberá dar claridad sobre el mayor valor recibido por concepto de devolución de gastos notariales y reintegrar a la cuenta la suma de $430.893. Una vez normalizada la situación y se haya realizado la devolución de recursos, proceder a la preparación del comité de compras contextualizado con los soportes existentes y el caso expuesto.</t>
  </si>
  <si>
    <t xml:space="preserve">Comité de compras no aprobado, no se evidencia otro comité de compras </t>
  </si>
  <si>
    <t xml:space="preserve">Se observa certificación de cierre de cuenta bancaria cerrada de fecha 9/10/2019, </t>
  </si>
  <si>
    <t>Se observó certificación bancaria de fecha 19 diciembre 2019, en donde informa cuenta inactiva con saldo de $4.005, se observó solicitud  radicada con N. 20224101406031 de fecha 27/10/2022 , solicitando  al Banco Agrario solicitud del saldo de la cuenta.. Ultima certificación evidenciada del banco de fecha 13 diciembre 2022 con saldo cuenta $4.005
No se evidenció diagnóstico del proyecto productivo</t>
  </si>
  <si>
    <t>La cuenta se encuentra en estado cancelada desde el 9 de diciembre de 2015, según certificado
expedido por el banco de fecha de 15 de noviembre de 2019.</t>
  </si>
  <si>
    <t xml:space="preserve">Se observó formato de control de saldpos de fecha  19/07/2022 presentando saldo de $307.943 y certificacion bancaria de fecha  29 julio 2022 </t>
  </si>
  <si>
    <t>Se observa certificación cierre de cuenta del  19 enero 2018
No se evidencia diagnostico ACCTI-F83 como requisito para proceder en la continuidad en la continuidad de los recursos o cierre de cuenta o expediente, incumpliendo con el  instructivo ACCTI-I-003.</t>
  </si>
  <si>
    <t>certificación bancaria del 9/01/2018 No se evidencia diagnostico ACCTI-F83 como requisito para proceder en la continuidad en la continuidad de los recursos o cierre de cuenta o expediente, incumpliendo con el  instructivo ACCTI-I-003.Extracto bancario de junio 2015 saldo cuenta en cero</t>
  </si>
  <si>
    <t>Fecha extracto bancario 12/12/2022 saldo por $17.245. Se observó formato de diagnóstico de fecha 21/12/2022, con la evidencia de revisión documentos SIT de resolución adjudicación, ficha viabilidad del proyecto, plan de compras y de inversión, actas comité compras, actas visita seguimiento, ultimo extracto bancario. Se evidenció del 10 noviembre 2022 una manifestación de conformidad para cierre de la cuenta conjunta</t>
  </si>
  <si>
    <t>Se observa certificación bancaria del 14 febrero 2020, en donde informa cierre cuenta controlada el 26/10/2018.  Se evidencia diagnostico formato ACCTI-F-083 de fecha 11/03/2020, donde reportan comité de compras sin evidencia por valor de $16.940.026. Se observa control de saldos del INCODER slado cuenta 273</t>
  </si>
  <si>
    <t>No se evidencia comité para cierre de proyecto</t>
  </si>
  <si>
    <t>Se evidencio comité de seguimiento  para el cierre del proyecto productivo acta de cierre de fecha 11/08/2020</t>
  </si>
  <si>
    <t>Comité de compras no aprobado, no se evidencia otro comité de compras . Se observó memorando N. 20234100050973 del 24 de febrero 2023 enviado a la Oficina de Inspector de Gestión de Tierras, solicitud para concepto dependencia encargada de velar caso de incumplimiento en la ejecución del proyecto productivo</t>
  </si>
  <si>
    <t>Se observó acta del 15/02/2023 comité de seguimiento para el cierre del proyecto ejecutado por el INCODER</t>
  </si>
  <si>
    <t>Se observó acta del 11 fechreo2022 2022 de cierre proyecto productivo, proyecto fue materializado en su totalidad por el INCODER, no quedando actividades adicionales para lograr dicho objetivo en cabeza de la SATZF</t>
  </si>
  <si>
    <t>Se observa acta 16 del 29 julio 2020 Comité de cierre del proyecto productivo</t>
  </si>
  <si>
    <t>No se evidencia documentación de visitas de campo.La cuenta controlada se encuentra cerrada, se sugiere que se efectúen visita de seguimiento con el propósito de verificar el cumplimiento de las obligaciones de los beneficiarios y la condición resolutoria.</t>
  </si>
  <si>
    <t>No se evidencia documentación de visitas de campo. La cuenta controlada se encuentra inactiva saldo $4.005, se sugiere que se efectúen visita de seguimiento con el propósito de verificar el cumplimiento de las obligaciones de los beneficiarios y la condición resolutoria.</t>
  </si>
  <si>
    <t>Se evidenció el cumplimiento y desarrollo de las actividades del beneficiario en el predio y proyecto productivo  del 16/12/2020, con registro fotográfico Se evidencia formato de visita de campo ACCTI-F-015 del 16/12/2020 con registro fotográfico</t>
  </si>
  <si>
    <t>Se observa visita de seguimiento de fecha 21 abril 2022 en donde se desarrolla  la evaluacion tecnica  La finca se encuentra en el momento con cultivos de café, plátano, maíz, fríjol y
algunos árboles frutales.</t>
  </si>
  <si>
    <t xml:space="preserve">Se observo formato del Incoder visita de campo del 29/10/2014 y 20/06/2014. No se evidencio visita de seguimiento por parte de la ANT, como seguimiento de las obligaciones de los beneficiarios  </t>
  </si>
  <si>
    <t>No se evidencia visita de campo, proyecto cerrado, Se sugiere que se efectúen visita de seguimiento con el propósito de verificar el cumplimiento de las obligaciones de los beneficiarios y la condición resolutoria.</t>
  </si>
  <si>
    <t xml:space="preserve">Se evidencio visita del INCODER del 9/07/2015 y del 12/05/14, No se evidencia visita por parte de la ANT. Se sugiere que se efectúen visita de seguimiento con el propósito de verificar el cumplimiento de las obligaciones de los beneficiarios y la condición resolutoria.
</t>
  </si>
  <si>
    <t>La cuenta controlada se encuentra INACTIVA  proyecto que fue realizado y utilizado recursos con el INCODER, sin embargo, no se ha efectuado cierre del proyecto productivo. 
No se evidencio visita de campo. Se sugiere que se efectúen visita de seguimiento con el propósito de verificar el cumplimiento de las obligaciones de los beneficiarios y la condición resolutoria.</t>
  </si>
  <si>
    <t>No se evidencia diagnostico ACCTI-F83 como requisito para proceder en la continuidad en la continuidad de los recursos o cierre de cuenta o expediente, incumpliendo con el instructivo ACCTI-I-003 
No se evidencia visita de campo. Se sugiere que se efectúen visita de seguimiento con el propósito de verificar el cumplimiento de las obligaciones de los beneficiarios y la condición resolutoria.
No se evidencia comité de cierre proyecto que fue realizado y utilizado recursos con el INCODER</t>
  </si>
  <si>
    <t>Proyecto cerrado ejecutado por el INCODER. No se evidencia visita de campo. Se sugiere que se efectúen visita de seguimiento con el propósito de verificar el cumplimiento de las obligaciones de los beneficiarios y la condición resolutoria.</t>
  </si>
  <si>
    <t>Se observó cierre proyecto productivo que se encontraba ejecutado y cuenta en cero entregado por el INCODER, sin embargo, no se evidencia diagnostico ACCTI-F83 como requisito para proceder en la continuidad en la continuidad de los recursos o cierre de cuenta o expediente, incumpliendo con el  instructivo ACCTI-I-003.</t>
  </si>
  <si>
    <t>Proyecto cerrado ejecutado por el INCODER, se recibió con saldo en cuenta cero, sin embargo, no se evidencia diagnostico ACCTI-F83 como requisito para proceder en la continuidad en la continuidad de los recursos o cierre de cuenta o expediente, incumpliendo con el instructivo ACCTI-I-003.
No se evidencia visita de campo. Se sugiere que se efectúen visita de seguimiento con el propósito de verificar el cumplimiento de las obligaciones de los beneficiarios y la condición resolutoria.</t>
  </si>
  <si>
    <t>No se ha efectuado cierre de cuenta conjunta a pesar de que el beneficiario firmo el 10/11/2022 Manifiesto Firmado: Beneficiario autoriza traslado del saldo en cuenta a Tesoro Nacional. 
No se evidencia visita por parte de la ANT. Se sugiere que se efectúen visita de seguimiento con el propósito de verificar el cumplimiento de las obligaciones de los beneficiarios y la condición resolutoria.</t>
  </si>
  <si>
    <t>CUENTA CERRADA</t>
  </si>
  <si>
    <t xml:space="preserve">SALDO SUPERIOR A $100,000 EN EJECUCIÓN
Con fundamento en el ACCTI-F-015 del 27 de noviembre de 2018, se verificó mediante visita de seguimiento que el beneficiario del proyecto esta cumpliendo con buenas condiciones de los bienes y/o servicios aprobados y el buen estado que se encuentran los potreros, cultivos y semovientes, por lo anterior, se observa que el proyecto prorductivo cumple con el objetivo propuesto. 
.
Se recomienda ejecutar el saldo de $3.527.480 y efectuar el cierre del proyecto productivo.
</t>
  </si>
  <si>
    <t>SALDO MENOR A $100,000  
Proyecto productivo con saldo en la cuenta de ahorros de $23.851 al 31 de marzo de 2015, en estado INACTIVA.No se observa que se haya realizado visitas de campo. Se sugiere realizar visitas de seguimiento con el propósito de establecer las obligaciones de los beneficiarios,  verificar lel estado en que se encuentra la ejecución del proyecto y hacer el cierre respectivo.</t>
  </si>
  <si>
    <t xml:space="preserve">CUENTA CERRADA
Proyecto productivo con saldo en la cuenta de ahorros del Banco Agrario de $0. Se observa visita de campo. </t>
  </si>
  <si>
    <t>SALDO MENOR A $100,000 
El Proyecto productivo en estado ejecutado y cerrado por el INCODER. Se evidencia por parte de ANT, la realización de visita de campo, donde verifica y valida la ejecución del proyecto para cultivo de mora, tomate de arbol, con cultivo de lulo, sin resultados, por la pérdida del cultivo en etapa de fructificación.</t>
  </si>
  <si>
    <t>CUENTA CERRADA
Proyecto productivo que no se observa información documental. No se observa que se haya realizado visitas de campo. Se sugiere realizar visitas de seguimiento con el propósito de establecer si los beneficiarios del proyecto cumplieron con las obligaciones resolutorias, verificar el estado en que se encuentra la ejecución del proyecto y efectuar las recomendaciones pertinentes. proyecto con más de 12 años de ser aperturado.Se anexa copia del extracto del Banco Agrario de Colombia a 31 de marzo de 2010, registra un saldo de $12.241 en la cuenta de ahorros 4-2422-0-02834-2 a nombre de VICTOR MANUEL HINCAPIE JAIME C.C. 91.267.968. Cuenta inactiva.</t>
  </si>
  <si>
    <t>SALDO MENOR A $10,000 
Se evidencia el comité de seguimiento para el cierre del proyecto productivo del 1 de octubre de 2021. Proyecto que cumple los requisitos del instructivo de materialización de apoyo a la implementación.</t>
  </si>
  <si>
    <t xml:space="preserve">CUENTA CERRADA
No se observa que se haya realizado visitas de campo. Se sugiere realizar visitas de seguimiento con el propósito de establecer si los beneficiarios del proyecto cumplieron con las obligaciones resolutorias, verificar el estado en que se encuentra la ejecución del proyecto y efectuar las recomendaciones pertinentes. </t>
  </si>
  <si>
    <t xml:space="preserve">CUENTA CERRADA
No se observa que se haya realizado visitas de campo. Se sugiere realizar visitas de seguimiento con el propósito de establecer si los benefiarios del proyecto cumplieron con las obligaciones resolutorias, verificar el estado en que se encuentra la ejecución del proyecto y efectuar las recomendaciones pertinentes. </t>
  </si>
  <si>
    <t>CUENTA CERRADA
Proyecto productivo que no se observa que se haya realizado visitas de campo. Se sugiere realizar visitas de seguimiento con el propósito de establecer si los beneficiarios del proyecto cumplieron con las obligaciones resolutorias, verificar el estado en que se encuentra la ejecución del proyecto y efectuar las recomendaciones pertinentes. proyecto con más de 12 años de ser aperturado y el estado esta cerrado.</t>
  </si>
  <si>
    <t>SALDO SUPERIOR A $100,000 EN EJECUCIÓN
Se observa que al 31 de diciembre de 2019 en el ACCTI-F-016 registra un saldo por ejecutar de $5.792.261. Se sugiere hacer el siguimiento al proyecto, realizar el cierre, hacer visita de campo  con el fin de constatar y avaluar las condiciones generales que se encuentra el proyecto.</t>
  </si>
  <si>
    <t>CUENTA CERRADA
El Proyecto productivo en estado ejecutado y cerrado. No se evidencia por parte de ANT, la realización de visitas de campo, con el fin de establecer el cumplimiento de las obligaciones que tienen los beneficiarios y verificar el cumplimiento de las condiciones de resolutorias.</t>
  </si>
  <si>
    <t>CUENTA CERRADA
El Proyecto productivo en estado ejecutado y cerrado por el INCODER. No se evidencia por parte de ANT, la realización de visitas de campo, con el fin de establecer el cumplimiento de las obligaciones que tienen los beneficiarios y verificar el cumplimiento de las condiciones de resolutorias.</t>
  </si>
  <si>
    <t>CUENTA CERRADA
Proyecto productivo con cuenta de ahorros del Banco Agrario cerrada. No se observa que se haya realizado visitas de campo. Se sugiere realizar visitas de seguimiento con el propósito de establecer si los beneficiarios del proyecto cumpleron con las obligaciones resolutorias, verificar el estado en que se encuentra la ejecución del proyecto y efectuar las recomendaciones pertinentes.</t>
  </si>
  <si>
    <t>SALDO MENOR A $100,000 
Proyecto productivo con saldo en la cuenta de ahorros del Banco Agrario INACTIVA de $20.021. No se observa que se haya realizado visitas de campo. Se sugiere realizar visitas de seguimiento con el propósito de establecer si los beneficiarios del proyecto cumpleron con las obligaciones resolutorias, verificar el estado en que se encuentra la ejecución del proyecto y efectuar las recomendaciones pertinentes.</t>
  </si>
  <si>
    <t xml:space="preserve">SALDO SUPERIOR A $100,000 EN EJECUCIÓN
Proyecto productivo con saldo en la cuenta de ahorros del Bancolombia de $308.220, se sugiere hacer la materialización de los recursos y realizar el cierre técnico y finaciero de proyecto. </t>
  </si>
  <si>
    <t>SALDO MENOR A $100,000 
No se ha efectuado cierre de cuenta conjunta la cual presenta un saldo de $33.594, cuenta INACTIVA, proyecto sin cerrar a la fecha de la realización de la auditoria por la OCI.
No se evidencia visita por parte de la ANT. Se sugiere que se efectúen visita de seguimiento con el propósito de verificar el cumplimiento de las obligaciones de los beneficiarios y velar por el cumplimiento de  las condiciones resolutorias.</t>
  </si>
  <si>
    <t>SALDO MENOR A $10,000 
Proyecto productivo con saldo en la cuenta de ahorros del Banco DAVIVIENDA INACTIVA de $7.414. No se observa que se haya realizado visitas de campo. Se sugiere realizar visitas de seguimiento con el propósito de establecer si los beneficiarios del proyecto cumplieron con las obligaciones resolutorias, verificar el estado en que se encuentra la ejecución del proyecto y efectuar las recomendaciones pertinentes y hacer el cierre de proyecto productivo.</t>
  </si>
  <si>
    <t>SALDO MENOR A $10,000 
Proyecto productivo con saldo en la cuenta de ahorros del Banco Agrario INACTIVA de $1.449. No se observa que se haya realizado visitas de campo. Se sugiere realizar visitas de seguimiento con el propósito de establecer si los beneficiarios del proyecto cumpleron con las obligaciones resolutorias, verificar el estado en que se encuentra la ejecución del proyecto y efectuar las recomendaciones pertinentes.</t>
  </si>
  <si>
    <t>SALDO MENOR A $100,000 
Proyecto productivo con saldo en la cuenta de ahorros del Banco Agrario INACTIVA de $22.110. No se observa que se haya realizado visitas de campo. Se sugiere realizar visitas de seguimiento con el propósito de establecer si los beneficiarios del proyecto cumpleron con las obligaciones resolutorias, verificar el estado en que se encuentra la ejecución del proyecto y efectuar las recomendaciones pertinentes.</t>
  </si>
  <si>
    <t xml:space="preserve">CUENTA CERRADA
No se evidencia visitas de seguimiento por parte de la ANT. al proyecto productivo, se sugiere realizar visitas con el objeto de verificar el cumplimiento de las obligaciones de los beneficiarios y las condiciones resolutorias. Proyecto productivo con cierre técnico y finaciero del 27 de julio 2019, en estado cerrado.
</t>
  </si>
  <si>
    <t xml:space="preserve">Se verificaron los siguientes documentos que se encuentran en el aplicativo SIT:
Resolución de adjudicación subsidio No. 003177 del 6 de septiembre de 2013.
ACCTI-F-083 DEL 15 DE NOVIEMBRE DE 2019 Asignación del Subsidio Integral de Tierras 
ACCTI-F-016 DEL 7 DE ENERO DE 2020 - Control de Saldos. Se observa que al corte del 31 de diciembre de 2019, registra un saldo por ejecutar del proyecto de $5.792.261. </t>
  </si>
  <si>
    <r>
      <t xml:space="preserve">INTI-F-008 - OK.
INTI-F-009 - OK
</t>
    </r>
    <r>
      <rPr>
        <b/>
        <sz val="11"/>
        <color theme="1"/>
        <rFont val="Arial"/>
        <family val="2"/>
      </rPr>
      <t>ACCTI-F-012 - Evaluación y selección de proveedores</t>
    </r>
    <r>
      <rPr>
        <sz val="11"/>
        <color theme="1"/>
        <rFont val="Arial"/>
        <family val="2"/>
      </rPr>
      <t xml:space="preserve"> - Con fecha 27 de septiembre de 2018, se observó la realización del comite de compras, la evaluación y selección de proveedores del proyecto productivo realizado por la ANT, donde se anexó, cotización, cédula de ciudadanía, certificacín del ICA, RUT de beneficiario del proyecto LOS SENDALES Y/O CARLOS ANDRES MELO OBANDO, para la adquisición de un bovino.
ACCTI-F-013 - Plan de compras - Después de efectuar el comite de compras, evaluación y selección se aprueba por unanimidad las compras de los bienes y/o servicios relacionados en  el presente plan de compras por valor de $3.506.437.
</t>
    </r>
  </si>
  <si>
    <r>
      <t xml:space="preserve">Resultado emitido por el Comité de Seguimiento de la SATZF (Correo de </t>
    </r>
    <r>
      <rPr>
        <b/>
        <sz val="11"/>
        <rFont val="Arial"/>
        <family val="2"/>
      </rPr>
      <t>Aprobación/No Aprobación</t>
    </r>
    <r>
      <rPr>
        <sz val="11"/>
        <rFont val="Arial"/>
        <family val="2"/>
      </rPr>
      <t xml:space="preserve"> del comité de compras al profesional del equipo Técnico)</t>
    </r>
  </si>
  <si>
    <r>
      <rPr>
        <sz val="11"/>
        <rFont val="Arial"/>
        <family val="2"/>
      </rPr>
      <t>Extracto de la cuenta bancaria individual de manejo conjunto con saldo de la cuenta en cero pesos ($0)</t>
    </r>
    <r>
      <rPr>
        <b/>
        <sz val="11"/>
        <rFont val="Arial"/>
        <family val="2"/>
      </rPr>
      <t xml:space="preserve">
</t>
    </r>
  </si>
  <si>
    <r>
      <rPr>
        <b/>
        <sz val="11"/>
        <color rgb="FF000000"/>
        <rFont val="Arial"/>
        <family val="2"/>
      </rPr>
      <t xml:space="preserve">Validación/No Validación </t>
    </r>
    <r>
      <rPr>
        <sz val="11"/>
        <color rgb="FF000000"/>
        <rFont val="Arial"/>
        <family val="2"/>
      </rPr>
      <t xml:space="preserve">por el Comité de Seguimiento de la SATZF
INTI-F-008 Forma Para Elaboración Acta de Reunión
</t>
    </r>
  </si>
  <si>
    <t>Se verificaron los siguientes documentos que se encuentran en el aplicativo SIT:
Resolución de adjudicación subsidio del 11 de mayo de 2010.
ACCTI-F-083: Diagnóstico de cuenta individual  de manejo conjunto, sin evidencia de  fecha de elaboración.
ACCTI-F-082: Manifestación de conformidad para el manejo y cierre de cuentas, sin evidencia de fecha de elaboración. 
INTI-F-008 del 15 de noviembre de 2017 - Acta de socialización del proyecto.
INTI-F-008 del 29 de mayo de 2018 - Acta de manifestaciones de conformidad para el manejo y cierre de cuentas.
INTI-F-008  del 29 de maayo de 2018 - Acta de visita técnica proyecto.
INTI-F-008 del 24 de agosto de 2018 - Acta de reformulación participativa proyecto
INTI-F-008  del 24 de agosto 2018 - Acta de actualización plan de inversión proyecto
INTI-F-008 del 18 de octubre de 2018 - Acta Gestión administrativa Banco Agrario
INTI-F-008  del 18 de octubre de 2018 - Acta de comite de compras 
INTI-F- 008 del 1 de octubre de 2021 - Acta comite de seguimiento para cierre PP
INNTI-F-009- Listas de asistencia firmadas.
ACCTI-F-011 Sin fecha de elaboración del Plan de Inversión y cronograma. 
ACCTI-F-019 del 24 de agosto de 2018 Formulación participativa.
ACCTI-F-018 del 17 de octubre de 2018 Valoración PP.</t>
  </si>
  <si>
    <r>
      <rPr>
        <b/>
        <sz val="11"/>
        <rFont val="Arial"/>
        <family val="2"/>
      </rPr>
      <t xml:space="preserve">Validación/No Validación </t>
    </r>
    <r>
      <rPr>
        <sz val="11"/>
        <rFont val="Arial"/>
        <family val="2"/>
      </rPr>
      <t xml:space="preserve">por el Comité de Seguimiento de la SATZF
INTI-F-008 Forma Para Elaboración Acta de Reunión
</t>
    </r>
  </si>
  <si>
    <t>1.Proyecto:  T-ARA-027 TUTELAS
Exp:  
Verificado por: Dolly Nayibe Ojeda 
Objeto: Sostenimiento de 3.4 Ha de cacao asociado y siembra de 2.6 ha de Cacao, platano y comprar de 6 cabezas de ganado doble proposito.</t>
  </si>
  <si>
    <t>2.Proyecto: D1-CAL-013 SIT-2011
Exp: 
Verificado por: Dolly Nayibe Ojeda H.
Objeto: Sostenimiento de 1.2 Ha de café con sombrio de platano hasta el año 3 y renovacion en el año 4 con siembra de 1 ha de café con sombrio de platano.</t>
  </si>
  <si>
    <t>3.Proyecto: C1-CAU-049SIT-2011
Exp:
Verificado por: Dolly Nayibe Ojeda H.
Objeto: Siembra de 5.1 has de café asociado con platano y siembre de 5.1 has  de frijol.</t>
  </si>
  <si>
    <t>4.Proyecto: D1-CAL-147 SIT-2011
Exp:
Verificado por: Dolly Nayibe Ojeda H.
Objeto: SOSTENIMIENTO DE 0,63 HA EN CAÑA PANELERA VARIEDAD SANTA
CRUZ Y 1,07 HA EN CAFÉ VARIEDADES CASTILLO Y CATURRO.
ESTABLECIMIENTO DE 4 HA DEL ARREGLO CAFÉ VARIEDAD ARABIGO
CON PLÁTANO VARIEDAD DOMINICOHARTÓN COMO SOMBRIO
PERMANENTE.</t>
  </si>
  <si>
    <t>5.Proyecto:  PUT-001SIT-2008-2
Exp:
Verificado por: Dolly Nayibe Ojeda H.</t>
  </si>
  <si>
    <t>6.Proyecto: 
Exp: C1-PUT-189 SIT-2011
Verificado por: Dolly Nayibe Ojeda H.
Objeto: ESTABLECIMIENTO DE 6 HA DE CACAO ASOCIADO A PLATANO Y
COMPRA DE 9 NOVILLOS PARA GANADERIA DE CEBA</t>
  </si>
  <si>
    <t xml:space="preserve">7.Proyecto: MD1-SAN-222 SIT-2011
Exp:
Verificado por: Dolly Nayibe Ojeda H.
Objeto; IMPLEMENTACION DE GANADERÍA DOBLE PROPÓSITO CON LA COMPRA EN EL
AÑO 1 DE 22 VIENTRES DOBLE PROPÓSITO Y SOSTENIMIENTO DE 16.1 HA DE
PASTOS NATURALES Y COMPRA DE 3 VIENTRES DOBLE PROPÓSITO EN EL AÑO 2 </t>
  </si>
  <si>
    <t>8.Proyecto: COR-022 SIT-2008-1
Exp:
Verificado por: Dolly Nayibe Ojeda H.</t>
  </si>
  <si>
    <t>SALDO MENOR A $10,000 , el proyecto productiv es un caso de manejo especial, se evidencia en extracto bancario de fecha 31/03/2011 saldo a la fecha en cuenta controlada por valor de 5.282.</t>
  </si>
  <si>
    <t>El proyecto ejecuto todo el subsidio del proyecto productivo antes del 31 de marzo del 2016, encontrando la cuenta bancaria en $0 y cerrada financieramente. Proyecto cerrado y ejecutado por el extinto INCODER.</t>
  </si>
  <si>
    <t xml:space="preserve">El 30 de agosto se realiza consignación por parte de la agencia  de Tierras el cual se encontraba pendiente de pago correspondiente al  valor de $14.672.240 para el proyecto productivo.                      </t>
  </si>
  <si>
    <t>Se observa INTI-F-008 Forma para Elaboración Acta de Reunión " Socializacion de cuentas controladas con fecha 23/08/201 7 la reunion  se realizo con las 3 familias beneficiarias, una de las beneficiarias manifesto que ya recibieron el dinero del proyecto productivo en el cual se sembro platano, cacao y algunas matas de yuca, el beneficiario aporto la certificacion  de la cancelacion de la cuenta controlada en el banco agrario el 19/02/2016. 
Se evidencia lista de chequeo de revision documental cuentas individuales de manejo conjunto trnsferidas por el INCODER.
Proyecto productivo implementado por el INCODER y cerrado.</t>
  </si>
  <si>
    <t>Es importante señalar que la ejecucion de  la totalidad de los recursos del proyecto  fueron ejecutados por el extinto INCODER.</t>
  </si>
  <si>
    <t xml:space="preserve">Se evidenci Dianostico de Proyecto Productivo de fecha  21/10/2019, los recursos ya habian sido ejecutados en su totalidad por el extinto INCODER, se realizo comite de compras el 14/04/2015 por valor de $22.353.000,  la cuentra controlada ya se habia cerrado, el profesional de la ETO notifica mediante correo electrónico al comité de seguimiento para que este a su vez proceda al cierre del expediente físico y digital del proyecto. </t>
  </si>
  <si>
    <t xml:space="preserve">
Los recursos los ejecuto en su totalidad la agencia Nacional de Tierras.</t>
  </si>
  <si>
    <t xml:space="preserve"> La ejecucion de  la totalidad de los recursos del proyecto  fueron ejecutados por el extinto INCODER, falta realizar el cierre financiero del proyecto.</t>
  </si>
  <si>
    <t>Se observa plan de Inversion de fecha 05/12/2019,  de  IMPLEMENTACION DE GANADERÍA DOBLE PROPÓSITO CON LA COMPRA EN EL AÑO 1 DE 22 VIENTRES DOBLE PROPÓSITO Y SOSTENIMIENTO DE 16.1 HA DE
PASTOS NATURALES Y COMPRA DE 3 VIENTRES DOBLE PROPÓSITO EN EL AÑO 2 
No se evidencia la estructuración participativa del proyecto productivo, no se evidencia INTI-F-008 Forma para Elaboración Acta de Reunión, INTI-F-009 Forma Listado de Asistencia, ACCTI-F-019 Estructuración Participativa de Proyectos Productivos,  como soportes para el desarrollo de la actividad de acuerdo al Procedimiento ACCTI-P-017 V4 del 12 de Abril de 2018, por lo anterior es una actividad  incumplida.</t>
  </si>
  <si>
    <t>No se observa la acctividad Realizar la valoración integral a la estructuración participativa del proyecto productivo por parte del comité de seguimineto.
La OCI observa que no hay evidencia del  ACCTI-F-018 Valoración a la Estructuración del Proyecto Productivo, ACCTI-F-019 Estructuración Participativa de Proyectos Productivos como soportes para el desarrollo de la Actividad 3 - Realizar la valoración integral a la estructuración participativa del proyecto productivo de acuerdo al instructivo ACCTI-I-003 V5 y el Procedimiento ACCTI-P-017 V5, por lo tanto se considera como una actividad no cumplida.</t>
  </si>
  <si>
    <t>Se evidencia acta de comité de compras de fecha 6/12/2019, asi mismo, ACCTI-F-012 Forma Evaluación y Selección de Proveedores, ACCTI-F-013 Forma Plan de Compras de la misma fecha del comité de compras,  con el fin de evaluar las cotizaciones presentadas y escoger al proveedor  de insumos y materiales para su línea productiva . Se evidencia que para la seleccion de proveedores se selecciono al Proveedor DEPOSITO DE MATERIALES HERAYJOR del señor Hernando Rangel, por presentar la documentacion completa requerida de conformidad con el instructivo por valor de $14,625.000 los cuales seran pagados mediante cheque de gerencia.</t>
  </si>
  <si>
    <t>Se observan 3 comites de compras con sus correspondientes soportes de fechas:
2. comité de compras por valor de $$ 64.917.000 de fecha 21/12/2017,
1, Comité de compras $ 158.400.000 del 30/10/2017
3, Comité de compras $ 14.868.000 del 23/04/2018
De igual manera se observan las cotizaciones con los requisitos minmos de acuerdo con el instrcuctivo, los planes de compras,  ACCTI-F-012 Forma Evaluación y Selección de Proveedores, sus actas de reunion y el listado de asitencia.</t>
  </si>
  <si>
    <t>Se evidencia acta de comité de compras de fecha 6/12/2019, fue aprobado por el comité de seguimineto de la SATZF el dia 6/12/2019 cumpliendo con los tiempos establecidos en el instructivo.</t>
  </si>
  <si>
    <t>Se evidencian  acta con las gestiones administrativas realizadas en el desembolos de los recursos con fecha 11/12/2019.</t>
  </si>
  <si>
    <t>Debilidad en los soportes de pago a proveedores ya que de acuerdo al instructivo ACCTI-I-003 3, los pagos se cancelarán a través de cheques de gerencia y se dejara consignado en el acta INTI-F-008 Forma Para Elaboración Acta de Reunión copia de la imagen legible del cheque, con los datos del proveedor, el concepto de pago, el valor, número de cheque y lo anterior no se realizó, por tanto, se tiene como actividad no cumplida.</t>
  </si>
  <si>
    <t>se observa que a la fecha de la auditoria 23 de junio de 2023, no se ha logrado realizar el cierre de esta cuenta la cual cuenta con un saldo de $5.282 pesos.</t>
  </si>
  <si>
    <t>Se evidencia legalizacion de la compra mediante factura de venta N.1752, 1753, 1754 y 1755 de fecha 13/12/2019 por valor total de $14.625.000, asi mismo, se evidencia, acta de entrega y recibo a satisfaccion del 13 de diciembre de 2019, con su respectivo registro fotografico de las compras, foto del cheque de gerencia.</t>
  </si>
  <si>
    <t>Recibos a satisfaccion del  tercer (3) comité de compras de fechas 12 de octubre de 2018, las cuales se encuentran sin regitro fotografico, asi mismo, se evidencia que no exite factura de venta del proveedor ASOCIACION ASOCAMPED por valor de $10,080,000.
Recibos a satisfaccion del  primer (1) comité de compras de fechas 10 de diciembre de 2017, las cuales se encuentran sin regitro fotografico correspondiente a la compra de 72 reses de raza Cebu preñadas por valor de $158,400,000</t>
  </si>
  <si>
    <t>Respecto de la tarea Tramitar insumos de cierre técnico y financiero para esta cuenta controlada, correspondiente  del proyecto productivo subsidio SIT, se observa que a la fecha de la auditoria 23 de junio de 2023, no se ha logrado realizar el cierre de esta cuenta la cual cuenta con un saldo de $10.629 pesos.
No se observan gestiones por parte del ETO o del Comite de seguimineto, en cuanto a culminar la ejecución de los recursos de los subsidios integrales de tierras –SIT-  existentes en las cuentas individuales con firma conjunta creadas por el extinto INCODER a través del manejo y cierre de las mismas de conformidad con el estado actual y la normatividad aplicable para cada caso.
En consecuencia a lo anterior, se evidenció debilidades en el Sistema de Control Interno por la baja ejecución en el monitoreo y seguimiento de la   destinación de los recursos otorgados en el marco del subsidio, en cumplimiento al artículo 23 del Decreto 2363 de 2015, establecido en su artículo 4° numeral 12.</t>
  </si>
  <si>
    <t>Respecto de la tarea Tramitar insumos de cierre técnico y financiero para esta cuenta controlada, correspondiente  del proyecto productivo subsidio SIT, se observa que a la fecha de la auditoria 23 de junio de 2023, no se ha logrado realizar el cierre de esta cuenta la cual cuenta con un saldo de $106.134 pesos.
No se observan gestiones por parte del ETO o del Comite de seguimineto, en cuanto a culminar la ejecución de los recursos de los subsidios integrales de tierras –SIT-  existentes en las cuentas individuales con firma conjunta creadas por el extinto INCODER a través del manejo y cierre de las mismas de conformidad con el estado actual y la normatividad aplicable para cada caso.
En consecuencia a lo anterior, se evidenció debilidades en el Sistema de Control Interno por la baja ejecución en el monitoreo y seguimiento de la   destinación de los recursos otorgados en el marco del subsidio, en cumplimiento al artículo 23 del Decreto 2363 de 2015, establecido en su artículo 4° numeral 12.</t>
  </si>
  <si>
    <t>Es importante señalar que la ejecucion de  la totalidad de los recursos del proyecto  fueron ejecutados por el extinto INCODER.
Respecto de la tarea Tramitar insumos de cierre técnico y financiero para esta cuenta controlada, correspondiente  del proyecto productivo subsidio SIT, se observa que a la fecha de la auditoria 23 de junio de 2023, no se ha logrado realizar el cierre de esta cuenta la cual cuenta con un saldo de $5.282 pesos.
No se observan gestiones por parte del ETO o del Comite de seguimineto, en cuanto a culminar la ejecución de los recursos de los subsidios integrales de tierras –SIT-  existentes en las cuentas individuales con firma conjunta creadas por el extinto INCODER a través del manejo y cierre de las mismas de conformidad con el estado actual y la normatividad aplicable para cada caso.
En consecuencia a lo anterior, se evidenció debilidades en el Sistema de Control Interno por la baja ejecución en el monitoreo y seguimiento de la   destinación de los recursos otorgados en el marco del subsidio, en cumplimiento al artículo 23 del Decreto 2363 de 2015, establecido en su artículo 4° numeral 12.</t>
  </si>
  <si>
    <t>Se observa control de saldos de fecha 16/12/2019   y certificacion emitida por el Banco Agrario del cierre de la cuenta conjunta el dia 11 de diciembre de 2019, se realiza de manera satisfactoria el cierre técnico y financiero del proyecto con fecha 19/12/2019 en el formato ACCTI-F-017, de igual manera se evidencian los extractos bancarios con saldo (0).</t>
  </si>
  <si>
    <t>En el extracto bancario a 26/06/2018 aparece un saldo de $467,oo. El saldo de la cuenta no coincide con el del extracto bancario, ya que faltan los movimientos del año 2016 y los de enero a marzo de 2017. Se solicitó extracto actualizado
N o   se evidencia ACCTI-F-017 forma cierre técnico y financiero, certificación bancaria de cierre de cuenta individual de manejo conjunto o extracto bancario o el documento que expida la entidad bancaria cuyo significado y fecha sea equivalente al cierre ni , Extracto de la cuenta bancaria individual de manejo conjunto con saldo de la cuenta en cero pesos ($0),  se observa que se encuentra un saldo de $467 pesos.</t>
  </si>
  <si>
    <t>Es importante señalar que la ejecucion de  la totalidad de los recursos del proyecto  fueron ejecutados por el extinto INCODER.
Se observa que a la fecha de la auditoria 23 de junio de 2023, no se ha logrado realizar el cierre de esta cuenta la cual cuenta con un saldo de $5.282 pesos.</t>
  </si>
  <si>
    <t xml:space="preserve"> Se evidencia acta INTI-F-008 Forma Para Elaboración Acta de Reunión por el Comité de Seguimiento de la SATZF el 29/08/2022 con el fin de realizar la validacion de los soprtes e insumos necesarios para el cierre financiero, de los recursos del proyecto MD1-SAN-222 SIT 2011, ejecutados por la ANT, el cual fue materializado en su totalidad bajo los procedimientos vigentes, situación que conlleva a dar por sentado el cierre del expediente del proyecto y aprobar el archivo del mismo. El comite aprueba el cierre financiero,
La oficina de control interno evidencia incumplimiento en los tiempos del procedimiento ACCTI-P-017 "Realizar comité de seguimiento para validación de insumos de cierre del proyecto" el cual indica que después de realizar los trámites correspondientes para realizar el cierre técnico y financiero son 3 días para realizar el comité de seguimiento, dado que, los insumos de cierre fueron aportados por el equipo Tecnico a finales del año 2019, transcurriendo 8 meses para la validacion de estos insumos.</t>
  </si>
  <si>
    <t>A la fecha de verificación de la auditoria a saber 23 de junio del 2023, no se evidencia que el comité de seguimiento haya realizado alguna gestión tendiente al requerimiento del cierre técnico financiero de este proyecto a la UGT, incumpliendo su objetivo de velar por el cumplimiento de cada una de las etapas del apoyo a la implementación del proyecto productivo, en términos de transparencia y legalidad de conformidad con el instructivo ACCTI-I-003.</t>
  </si>
  <si>
    <t xml:space="preserve"> La ejecucion de  la totalidad de los recursos del proyecto  fueron ejecutados por el extinto INCODER.</t>
  </si>
  <si>
    <t>Es importante señalar que la ejecucion de  la totalidad de los recursos del proyecto  fueron ejecutados por el extinto INCODER
Cuenta controlada d No 4-1853-301871-2  con saldo  valor de $106,134 según ultimo reporte..</t>
  </si>
  <si>
    <t xml:space="preserve">La OCI no evidenció visita de campo, a la fecha de la auditoria para efectuar seguimiento al cumplimiento de los beneficiarios  y verificar la condición resolutoria, incumpliendo con el ACCTI-I-003 ” Seguimiento a la materialización de subsidios”, en donde, el propósito de esta actividad, es verificar y validar el correcto avance en la ejecución del proyecto productivo desde la realización del diagnóstico hasta su cierre técnico y financiero, así como, verificar la debida explotación del predio según los lineamientos normativos a que refiere la Ley 160 de 1994 en su Artículo 25, y el Decreto Ley 902 del 2017. </t>
  </si>
  <si>
    <t xml:space="preserve">La OCI no evidenció visita de campo, a la fecha de la auditoria para efectuar seguimiento al cumplimiento de los beneficiarios (36 familias) y verificar la condición resolutoria, incumpliendo con el ACCTI-I-003 ” Seguimiento a la materialización de subsidios”, en donde, el propósito de esta actividad, es verificar y validar el correcto avance en la ejecución del proyecto productivo desde la realización del diagnóstico hasta su cierre técnico y financiero, así como, verificar la debida explotación del predio según los lineamientos normativos a que refiere la Ley 160 de 1994 en su Artículo 25, y el Decreto Ley 902 del 2017. </t>
  </si>
  <si>
    <t>Se observa el seguimineto por parte de la agencia  en Acta de Reunión " Socializacion de cuentas controladas con fecha 23/08/201 7 y la  lista de chequeo de revision documental cuentas individuales de manejo conjunto trnsferidas por el INCODER, esta proyecto productivo fue  implementado por el INCODER y cerrado. Es importante señalar que la ejecucion de  la totalidad de los recursos del proyecto  fueron ejecutados por el extinto INCODER.
 No obstante,se observa que el cierre tecnico del proyecto se realizo el 07/07/2022, trancurriendo 4 años despues de realizar la socializacion y la entrega por parte de los beneficiarios de la certificacion bancaria de la cuenta controlada cerrada con fecha  19/02/2016. .</t>
  </si>
  <si>
    <t>El proyecto productivo se encuentra abierto con un saldo 7.259 pesos pendientes por ejecutar  y el cierre de la cuenta controlada, asi mismo, se observa que,  de conformidad con el procedimiento que se realiza ante la entidad, existe un ejercicio de corresponsabilidad de parte del beneficiario en cuanto el cumplimiento de la entrega de documentación completa y de la entidad en cabeza de la Subdirección de Acceso a Tierras en Zonas Focalizadas en el desarrollo las actividades necesarias para la materialización del subsidio, no obstante, se evidencia que no hay gestiones  en la ejecución de estas actividades para lograr el cierre de la cuenta controlada, se evidencia que han trancurrido 3 años y 5 meses sin que la SATZFrealice alguna gestion tendiente al cierre de la cuenta.</t>
  </si>
  <si>
    <t>No se observan gestiones por parte de la SATZF para el cierre de la cuenta controlada, esta cuenta tiene un saldo sin ejecutar de 10.629</t>
  </si>
  <si>
    <t xml:space="preserve">El proyecto productivo se encuentra abierto con un saldo 106.134 pesos pendientes por ejecutar  y el cierre de la cuenta controlada, asi mismo, se observa que de conformidad con  el ACCTI-F-082 Forma Manifestación de Conformidad para el Manejo y Cierre de Cuenta de fecha 15/10/2022,  los beneficiarios manifiestan su intención de devolver al Tesoro Nacional el recurso que se encuentra en la cuenta de ahorros No 4-1853-301871-2 por valor de $106,134 según ultimo reporte.
Dado lo anterior, se observa que con fecha al 15 de octubre del 2022, existe una manifestacion por parte de los beneficiarios de devolver al Tesoro de la Nacion el recurso por valor de 106.134, no obstante, no se evidencia tramite alguno de esta devolucion por parte de   la Subdirección de Acceso a Tierras en Zonas Focalizadas en el desarrollo las actividades necesarias para la devolucion y el cierre  del subsidio a la fecha de verificacion 29/05/2023, a saber 5 meses.
</t>
  </si>
  <si>
    <t>Respecto de la tarea Tramitar insumos de cierre técnico y financiero para esta cuenta controlada, correspondiente  del proyecto productivo subsidio SIT, se observa que a la fecha de la auditoria 23 de junio de 2023, no se ha logrado realizar el cierre de esta cuenta la cual cuenta con un saldo de $5,282 pesos.
No se observan gestiones por parte del ETO o del Comite de seguimineto, en cuanto a culminar la ejecución de los recursos de los subsidios integrales de tierras –SIT-  existentes en las cuentas individuales con firma conjunta creadas por el extinto INCODER a través del manejo y cierre de las mismas de conformidad con el estado actual y la normatividad aplicable para cada caso.
En consecuencia a lo anterior, se evidenció debilidades en el Sistema de Control Interno por la baja ejecución en el monitoreo y seguimiento de la   destinación de los recursos otorgados en el marco del subsidio, en cumplimiento al artículo 23 del Decreto 2363 de 2015, establecido en su artículo 4° numeral 12.</t>
  </si>
  <si>
    <t>El proyecto ejecuto todo el subsidio del proyecto productivo antes del 31 de marzo del 2016, encontrando la cuenta bancaria en $0 y cerrada financieramente. Proyecto cerrado y ejecutado por el extinto INCODER, la agencia realizo el diagnostico del proyecto para realizar el cierre del expediente en mencion. Cerrado por el Comite de seguimineto.</t>
  </si>
  <si>
    <t xml:space="preserve">1,No se evidencia la estructuración participativa del proyecto productivo, no se evidencia INTI-F-008 Forma para Elaboración Acta de Reunión, INTI-F-009 Forma Listado de Asistencia, ACCTI-F-019 Estructuración Participativa de Proyectos Productivos,  como soportes para el desarrollo de la actividad de acuerdo al Procedimiento ACCTI-P-017 V4 del 12 de Abril de 2018, por lo anterior es una actividad  incumplida.
2, La OCI observa que no hay evidencia del  ACCTI-F-018 Valoración a la Estructuración del Proyecto Productivo, ACCTI-F-019 Estructuración Participativa de Proyectos Productivos como soportes para el desarrollo de la Actividad 3 - Realizar la valoración integral a la estructuración participativa del proyecto productivo de acuerdo al instructivo ACCTI-I-003 V5 y el Procedimiento ACCTI-P-017 V5, por lo tanto se considera como una actividad no cumplida.
3, La oficina de control interno evidencia incumplimiento en los tiempos del procedimiento ACCTI-P-017 "Realizar comité de seguimiento para validación de insumos de cierre del proyecto" el cual indica que después de realizar los trámites correspondientes para realizar el cierre técnico y financiero son 3 días para realizar el comité de seguimiento, dado que, los insumos de cierre fueron aportados por el equipo Tecnico a finales del año 2019, transcurriendo 8 meses para la validacion de estos insumos.
4. La OCI no evidenció visita de campo, a la fecha de la auditoria para efectuar seguimiento al cumplimiento de los beneficiarios (1 familia) y verificar la condición resolutoria, incumpliendo con el ACCTI-I-003 ” Seguimiento a la materialización de subsidios”, en donde, el propósito de esta actividad, es verificar y validar el correcto avance en la ejecución del proyecto productivo desde la realización del diagnóstico hasta su cierre técnico y financiero, así como, verificar la debida explotación del predio según los lineamientos normativos a que refiere la Ley 160 de 1994 en su Artículo 25, y el Decreto Ley 902 del 2017. </t>
  </si>
  <si>
    <r>
      <t xml:space="preserve">Cuenta AHORRO Controlada  Numero 4300034 aperturada en el Banco BANCO AGRARIO a nombre del  beneficiario  MARCELO PALMERA PERALES., subsidio para 3 familias,  desembolsado por el extinto INCODER. los recursos se ejecutaron en 2 comites de compras., quedo pendiente el cierre de la cuenta controlada.
Es importante señalar que la ejecucion de  la totalidad de los recursos del proyecto  fueron ejecutados por el extinto INCODER.
</t>
    </r>
    <r>
      <rPr>
        <b/>
        <sz val="11"/>
        <color rgb="FF000000"/>
        <rFont val="Arial"/>
        <family val="2"/>
      </rPr>
      <t xml:space="preserve">
</t>
    </r>
  </si>
  <si>
    <r>
      <t xml:space="preserve">Cuenta AHORRO Controlada  Numero 41803007289-2 aperturada en el Banco BANCO AGRARIO a nombre del  beneficiario  HELDER ORLEY CORTES BEDOYA , subsidio para 1 familias,  desembolsado por el extinto INCODER. los recursos se ejecutaron en 1 comite de compras, quedo pendiente  de ejcutar un saldo 7.259 pesos y el cierre de la cuenta controlada.
Es importante señalar que la ejecucion de  la totalidad de los recursos del proyecto  fueron ejecutados por el extinto INCODER.
Fecha de desembolso del proyecto productivo: 2014/04/29 por valor de $ 2.728.937.
</t>
    </r>
    <r>
      <rPr>
        <b/>
        <sz val="11"/>
        <color rgb="FF000000"/>
        <rFont val="Arial"/>
        <family val="2"/>
      </rPr>
      <t xml:space="preserve">
</t>
    </r>
  </si>
  <si>
    <r>
      <t xml:space="preserve">Cuenta CORRIENTE Controlada  Numero 196060014004 aperturada en el Banco DAVIVIENDA a nombre del  beneficiario  DOLLIVEREIDA CAMPO CAMPO, subsidio para 2 familias,  desembolsado por el extinto INCODER.  se observa que los recursos se ejecutaron en 3 comite de compras, quedo pendiente  de ejcutar un saldo 10.629 pesos y el cierre de la cuenta controlada.
Es importante señalar que la ejecucion de  la totalidad de los recursos del proyecto  fueron ejecutados por el extinto INCODER.
Fecha de desembolso del proyecto productivo: 10/05/2013 por valor de $ 9.261.154
</t>
    </r>
    <r>
      <rPr>
        <b/>
        <sz val="11"/>
        <color rgb="FF000000"/>
        <rFont val="Arial"/>
        <family val="2"/>
      </rPr>
      <t xml:space="preserve">
</t>
    </r>
  </si>
  <si>
    <r>
      <t xml:space="preserve">Cuenta AHORRO Controlada  Numero 4-1853-301871-2 aperturada en el Banco BANCO AGRARIO a nombre del  beneficiario  CELEDONIO GALLEGO VARGAS, subsidio para 2 familias,  desembolsado por el extinto INCODER. los recursos se ejecutaron en 3 comite de compras, quedo pendiente  de ejcutar un saldo 106.134 pesos y el cierre de la cuenta controlada.
Es importante señalar que la ejecucion de  la totalidad de los recursos del proyecto  fueron ejecutados por el extinto INCODER.
Fecha de desembolso del proyecto productivo: 2014/04/29 por valor de $ 2.728.937.
</t>
    </r>
    <r>
      <rPr>
        <b/>
        <sz val="11"/>
        <color rgb="FF000000"/>
        <rFont val="Arial"/>
        <family val="2"/>
      </rPr>
      <t xml:space="preserve">
</t>
    </r>
  </si>
  <si>
    <r>
      <rPr>
        <b/>
        <sz val="11"/>
        <color rgb="FF000000"/>
        <rFont val="Arial"/>
        <family val="2"/>
      </rPr>
      <t>Comite de seguimiento para el cierre del proyecto T-ARA-027 TUTELAS de fecha 07/07/2022.</t>
    </r>
    <r>
      <rPr>
        <sz val="11"/>
        <color theme="1"/>
        <rFont val="Arial"/>
        <family val="2"/>
      </rPr>
      <t xml:space="preserve">
De acuerdo con la revisión, análisis y verificación de soportes relacionado anteriormente, el comité de seguimiento SATZF,  advierte que el proyecto fue materializado en su totalidad por el INCODER, no quedando actividades adicionales para lograr dicho objetivo en cabeza de la SATZF, situación que conlleva a dar por sentado el cierre del expediente del proyecto T-ARA-027 TUTELAS y aprobar el archivo del mismo el 07/07/2022. </t>
    </r>
  </si>
  <si>
    <r>
      <t xml:space="preserve">Se observan gestiones administrativas por parte de la SATZF con el Banco Agrario del 07 de septiembre del 2017, solictando al banco Agrario los moviminetos de las cuentas conjuntas, el saldo y el estado, de igual manera, se observa reiteracion al Banco Agrario con fecha 01/11/2019 y del 12/12/2019. Se evidencian extractos bancarios de fecha 31 de marzo de 2015 con saldo a la fecha de 7.259, de igual manera se observa,  lista de chequeo de revision documental cuentas individuales de manejo conjunto trnsferidas por el INCODER.
No obstante, no se evidencia comunicaciones por celular con el benficiario,  ni visitas de socializacion de cuentas controladas, la ultima gestion realizada por la agencia fue del 12 de diciembre de 2019, a la fecha de revision por parte de la Oficina de Control Interno  23/05/2023, se evidencia que han trancurrido 3 años y 5 meses sin que la SATZFrealice alguna gestion tendiente al cierre de la cuenta.
</t>
    </r>
    <r>
      <rPr>
        <b/>
        <sz val="11"/>
        <color rgb="FF000000"/>
        <rFont val="Arial"/>
        <family val="2"/>
      </rPr>
      <t>Saldo de la cuenta inferior a 100.000</t>
    </r>
  </si>
  <si>
    <r>
      <t xml:space="preserve">Se evidencia certificacion bancarios de fecha 04/12/2015  con saldo a la fecha de 10.629.
No se observan comunicaciones con los benficiarios,  visitas de socializacion de cuentas controladas, diagnostico del Proyecto Productivo, ninguna gestion realizada por la  la SATZF  tendiente al cierre de la cuenta.
</t>
    </r>
    <r>
      <rPr>
        <b/>
        <sz val="11"/>
        <color rgb="FF000000"/>
        <rFont val="Arial"/>
        <family val="2"/>
      </rPr>
      <t>Saldo de la cuenta inferior a 100.000</t>
    </r>
  </si>
  <si>
    <t>No hay documentación. Ejecución por el Incoder</t>
  </si>
  <si>
    <t>Se observa estados de cuenta extractos bancarios del 30/06/2015 con un saldo de , asi mismo,  se encuentra Acta de reunion de socializacion sobre cuentas controladas del 14/07/2017 y manifestacion de conformidad de la implementacion del proyecto productivo finnaciado por el subsidioen un pprcentaje mayor al 90% y menor o igual a un salario minimo SMMLV de acuerdo con el instructivo 
Gestiones administrativas por parte de la SATZF con el Banco Agrario del 30 de septiembre del 2017, solictando al banco Agrario los moviminetos de las cuentas conjuntas, el saldo y el estado, se observa respuesta por parte del banco el 07/02/2018,  de igual manera, se observa reiteracion al Banco Agrario con fecha 01/11/2019. 
Se evidencian extractos bancarios de fecha 30 de junio de 2015 con saldo a la fecha de 106.134 , de igual manera se observa,  lista de chequeo de revision documental cuentas individuales de manejo conjunto trnsferidas por el INCODER.
Se observa Diagnóstico de Proyecto Productivo PDF del 15/10/2022, El señor Celedonio Gallego titular de la cuenta conjunta y delegado como representante del otro beneficiario manifiesta su intención de devolver al Tesoro Nacional el recurso que se encuentra en la cuenta de ahorros No 4-1853-301871-2 por valor de $106,134 según ultimo reporte.
Se evidencia el ACCTI-F-082 Forma Manifestación de Conformidad para el Manejo y Cierre de Cuenta de fecha 15/10/2022,  manifiesta su intención de devolver al Tesoro Nacional el recurso que se encuentra en la cuenta de ahorros No 4-1853-301871-2 por valor de $106,134 según ultimo reporte.
Saldo de la cuenta inferior a 100.000</t>
  </si>
  <si>
    <t>Proyecto productivo ejecutado por el extinto INCODER , como se observa en el movimiento de saldos de los extractos bancarios del año 2014 y 2015 del Banco Agrario, cuenta de ahorros 4-1803-0-07237-1  a nombre de Carlos Alberto Valencia Garcia.</t>
  </si>
  <si>
    <t xml:space="preserve">Proyecto productivo ejecutado por el extinto INCODER, como se observa en el saldo de la cuenta del Banco Agrario por valor de $233 al 29 de septiembre de 2017. </t>
  </si>
  <si>
    <t xml:space="preserve">Proyecto producio ejecutado por el INCODER, según el ACCTI-F-083 (no registra fecha),  el saldo total pendiente por ejecutar, conforme al extracto bancario de BANCOLOMBIA  era $5.996.513. </t>
  </si>
  <si>
    <t>Proyecto productivo ejecutado por el extinto INCIDER , como se observa en el movimiento del saldo de los extractos bancarios del año 2014 y 2015 del Banco Agrario.</t>
  </si>
  <si>
    <t xml:space="preserve">Proyecto productivo ejecutado por el extinto INCODER, como se observa en el saldo de la cuenta del Banco Agrario por valor de $233 al 29 de septiembre de 2017.  </t>
  </si>
  <si>
    <t xml:space="preserve">Se verificaron los siguientes documentos que se encuentran en el aplicativo SIT:
Resolución de adjudicación 3005 del 3 de septiembre de 2013.
ACCTI-F-083 Diagnóstco del proyecto sin fecha de alaboración.
INTI-F-008  del 5 de noviembre de 2017 Socialización protocolo para el manejo de cuentas.
ACCTI-F-011  Plan de Inversión y  compras 
INTI-F-008 -  del 22 de diciembre de  2017 Acta para realizar el desembolso
ACCTI-F-015 - Visita de seguimiento Pla de Invrsion del   5 de diciembre del 2018  
</t>
  </si>
  <si>
    <t xml:space="preserve">ICCTI-F-011 - Se observa el PLAN DE INVERSIÓN sin fecha, registrnado un saldo de la cuenta de $7.012.874 por ejecutar del proyecto , sin embargo en el comite de compras se ejecutó el 50% del total, equivalente a $3.506.407, correspondiente al beneficiario SEGUNDO ISRAEL CORONEL, como se establece en el Acta de Actualización del Plan de Inversión y el saldo corresponde a FABIO ORTEGA ALVARADO, se ejecutará una vez sea contactado con el beneficiario.
ACCTI-F-019 - Estructuración participativa sin evidencia.
</t>
  </si>
  <si>
    <t>Proyecto productivo ejecutado por el extinto INCODER,  Se evidenció el ACCTI-F-011  Plan de inversión por valor de $5.998.534  del 30 de noviembre de 2017.</t>
  </si>
  <si>
    <t>El 50% de los recursos fueron ejecutados por el extinto INCODER, pendientes por ejecutar el 50% restante por la ANT.</t>
  </si>
  <si>
    <t xml:space="preserve">
Se evidenció  la realización de comite de compras realizado por el extinto INCODER del 11 de agosto de 2015 por valor de  $57.441.100.
INTI-F-008 del 30 de noviembre de 2017  Acta de comite de compras por valor de $5.998.534</t>
  </si>
  <si>
    <t xml:space="preserve">Proyecto productivo ejecutado por el extinto INCODER. </t>
  </si>
  <si>
    <t>No se evidencia en los soportes adyegados actas de verificación del proyecto productivo.</t>
  </si>
  <si>
    <t>ACCTI-F- 014 del 28 de septiembre de 2018, certifica que se recibió a satisfacción los productos o servicios relacionados del proveedor CARLOS ANDRÉS MELO OBANDO y/o LOS SENDALES un bobino por valor de $3.506.437.</t>
  </si>
  <si>
    <t>Se observa la certificación del Banco Agrario donde manifiesta que la cuenta de ahorros conjunta esta cerrada desde el 28 de diciembre de 2015 y refleja un saldo de cero ($0) .
No se evidencia cierre técnico y financiero por el INCODER del proyecto productivo.</t>
  </si>
  <si>
    <t>Sin evidencia corresspondiente al 50% de los recursos del proyecto.</t>
  </si>
  <si>
    <t>ACCTI-F-015 del 5 de diciembre de 2018 se evidencia visita de seguimiento al predio donde se evalúa indicadores, resultados esperados, actualización y/o modificación  del proyecto productivo y concluye el buen manejo de la ejecución de los recusrsos del mismo.</t>
  </si>
  <si>
    <t>CUENTA CERRADA
Una vez revisados y analizados los documentos que reposan en el archivo del proyecto productivo SIT 2010 - D1-NAR-126, se evidenció que el proyecto productivo fue ejecutado por el extinto INCODER. 
Se recomienda hacer el seguimiento de campo y velar por el cumplimiento de las condiciones resolutorias al beneficiario del proyecto.</t>
  </si>
  <si>
    <t xml:space="preserve"> CUENTA CERRADA
Proyecto productivo D1-CAU-038 SIT 2011 que registra buena ejecución de los recursos y la materialización de los mismos como se demuestra en los informes y registros fotograficos del predio El Porvevir Municipio Timbio - Cauca, con el fin de mejores oportunidades de las familias beneficiarias.</t>
  </si>
  <si>
    <t>SALDO SUPERIOR A $100,000 EN EJECUCIÓN
Proyecto productivo con cuenta corriente Banco DAVIVIENDA cerrada. No se observa que se haya realizado visitas de campo. Se sugiere realizar visitas de seguimiento con el propósito de establecer si los beneficiarios del proyecto cumpleron con las obligaciones resolutorias, verificar el estado en que se encuentra la ejecución del proyecto y efectuar las recomendaciones pertinentes..</t>
  </si>
  <si>
    <t>No se evidencia la aprobacion del primer comité de compras realizado el  30/10/2017 por valor de $ 158.400.000, el cual se encuentra sin la firma del Lider de la UGT y del comité de seguimineto de la SATZF en el aplicativo SIT pero se observan las actas con firma en Fisico
No se evidencia la aprobacion del segundo comité de compras realizado el  21/12/201 por valor de $ 64.917.000, el cual se encuentra sin la firma del Lider de la UGT y del comité de seguimineto de la SATZF. en el aplicativo SIT pero se observan las actas con firma en Fisico</t>
  </si>
  <si>
    <t>Anexo 2. Verificación proyectos productivos modalidad SIT.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</si>
</sst>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8" formatCode="&quot;$&quot;\ #,##0.00;[Red]\-&quot;$&quot;\ #,##0.00"/>
    <numFmt numFmtId="44" formatCode="_-&quot;$&quot;\ * #,##0.00_-;\-&quot;$&quot;\ * #,##0.00_-;_-&quot;$&quot;\ * &quot;-&quot;??_-;_-@_-"/>
    <numFmt numFmtId="43" formatCode="_-* #,##0.00_-;\-* #,##0.00_-;_-* &quot;-&quot;??_-;_-@_-"/>
    <numFmt numFmtId="164" formatCode="_-[$$-240A]\ * #,##0_-;\-[$$-240A]\ * #,##0_-;_-[$$-240A]\ * &quot;-&quot;??_-;_-@_-"/>
    <numFmt numFmtId="165" formatCode="#,##0_ ;\-#,##0\ "/>
    <numFmt numFmtId="166" formatCode="_-* #,##0_-;\-* #,##0_-;_-* &quot;-&quot;??_-;_-@_-"/>
    <numFmt numFmtId="167" formatCode="&quot;$&quot;\ #,##0"/>
    <numFmt numFmtId="168" formatCode="&quot;$&quot;\ #,##0.000;[Red]\-&quot;$&quot;\ #,##0.000"/>
    <numFmt numFmtId="169" formatCode="&quot;$&quot;\ #,##0.00"/>
  </numFmts>
  <fonts count="22"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b/>
      <sz val="11"/>
      <name val="Calibri"/>
      <family val="2"/>
      <scheme val="minor"/>
    </font>
    <font>
      <sz val="11"/>
      <name val="Calibri"/>
      <family val="2"/>
      <scheme val="minor"/>
    </font>
    <font>
      <sz val="10"/>
      <name val="Calibri"/>
      <family val="2"/>
      <scheme val="minor"/>
    </font>
    <font>
      <b/>
      <sz val="14"/>
      <color theme="1"/>
      <name val="Calibri"/>
      <family val="2"/>
      <scheme val="minor"/>
    </font>
    <font>
      <sz val="11"/>
      <color theme="1"/>
      <name val="Calibri"/>
      <family val="2"/>
      <scheme val="minor"/>
    </font>
    <font>
      <sz val="11"/>
      <color rgb="FFFF0000"/>
      <name val="Calibri"/>
      <family val="2"/>
      <scheme val="minor"/>
    </font>
    <font>
      <sz val="10"/>
      <color rgb="FFFF0000"/>
      <name val="Calibri"/>
      <family val="2"/>
      <scheme val="minor"/>
    </font>
    <font>
      <sz val="11"/>
      <color theme="1"/>
      <name val="Arial"/>
      <family val="2"/>
    </font>
    <font>
      <b/>
      <sz val="11"/>
      <color theme="1"/>
      <name val="Arial"/>
      <family val="2"/>
    </font>
    <font>
      <sz val="11"/>
      <name val="Arial"/>
      <family val="2"/>
    </font>
    <font>
      <sz val="11"/>
      <color rgb="FF000000"/>
      <name val="Arial"/>
      <family val="2"/>
    </font>
    <font>
      <sz val="11"/>
      <color rgb="FFFF0000"/>
      <name val="Arial"/>
      <family val="2"/>
    </font>
    <font>
      <b/>
      <sz val="11"/>
      <name val="Arial"/>
      <family val="2"/>
    </font>
    <font>
      <b/>
      <sz val="11"/>
      <color rgb="FF000000"/>
      <name val="Arial"/>
      <family val="2"/>
    </font>
    <font>
      <b/>
      <sz val="24"/>
      <color theme="1"/>
      <name val="Calibri"/>
      <family val="2"/>
      <scheme val="minor"/>
    </font>
    <font>
      <sz val="24"/>
      <color theme="1"/>
      <name val="Calibri"/>
      <family val="2"/>
      <scheme val="minor"/>
    </font>
    <font>
      <b/>
      <sz val="24"/>
      <color theme="1"/>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8"/>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rgb="FFC6E0B4"/>
        <bgColor rgb="FF000000"/>
      </patternFill>
    </fill>
    <fill>
      <patternFill patternType="solid">
        <fgColor rgb="FFFFE699"/>
        <bgColor rgb="FF000000"/>
      </patternFill>
    </fill>
    <fill>
      <patternFill patternType="solid">
        <fgColor rgb="FFA9D08E"/>
        <bgColor rgb="FF000000"/>
      </patternFill>
    </fill>
    <fill>
      <patternFill patternType="solid">
        <fgColor rgb="FFFFFFFF"/>
        <bgColor rgb="FF000000"/>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cellStyleXfs>
  <cellXfs count="439">
    <xf numFmtId="0" fontId="0" fillId="0" borderId="0" xfId="0"/>
    <xf numFmtId="0" fontId="0" fillId="0" borderId="0" xfId="0" applyAlignment="1">
      <alignment vertical="top"/>
    </xf>
    <xf numFmtId="0" fontId="2" fillId="2" borderId="1" xfId="0" applyFont="1" applyFill="1" applyBorder="1" applyAlignment="1">
      <alignment vertical="top" wrapText="1"/>
    </xf>
    <xf numFmtId="0" fontId="0" fillId="2" borderId="1" xfId="0" applyFill="1" applyBorder="1" applyAlignment="1">
      <alignment vertical="top" wrapText="1"/>
    </xf>
    <xf numFmtId="1" fontId="2" fillId="2" borderId="1" xfId="0" applyNumberFormat="1" applyFont="1" applyFill="1" applyBorder="1" applyAlignment="1">
      <alignment vertical="top" wrapText="1"/>
    </xf>
    <xf numFmtId="164" fontId="4" fillId="2" borderId="1" xfId="0" applyNumberFormat="1" applyFont="1" applyFill="1" applyBorder="1" applyAlignment="1">
      <alignment vertical="top" wrapText="1"/>
    </xf>
    <xf numFmtId="0" fontId="3" fillId="3" borderId="1" xfId="0" applyFont="1" applyFill="1" applyBorder="1" applyAlignment="1">
      <alignment vertical="top" wrapText="1"/>
    </xf>
    <xf numFmtId="0" fontId="0" fillId="3" borderId="1" xfId="0" applyFill="1" applyBorder="1" applyAlignment="1">
      <alignment vertical="top" wrapText="1"/>
    </xf>
    <xf numFmtId="0" fontId="1" fillId="4" borderId="1" xfId="0" applyFont="1" applyFill="1" applyBorder="1" applyAlignment="1">
      <alignment horizontal="center" vertical="center"/>
    </xf>
    <xf numFmtId="0" fontId="2" fillId="2" borderId="1" xfId="0" applyFont="1" applyFill="1" applyBorder="1" applyAlignment="1">
      <alignment horizontal="center" vertical="top" wrapText="1"/>
    </xf>
    <xf numFmtId="1" fontId="2" fillId="2" borderId="1" xfId="0" applyNumberFormat="1" applyFont="1" applyFill="1" applyBorder="1" applyAlignment="1">
      <alignment horizontal="center" vertical="top" wrapText="1"/>
    </xf>
    <xf numFmtId="164" fontId="4" fillId="2" borderId="1" xfId="0" applyNumberFormat="1" applyFont="1" applyFill="1" applyBorder="1" applyAlignment="1">
      <alignment horizontal="center" vertical="top" wrapText="1"/>
    </xf>
    <xf numFmtId="0" fontId="0" fillId="0" borderId="0" xfId="0" applyAlignment="1">
      <alignment horizontal="center"/>
    </xf>
    <xf numFmtId="0" fontId="0" fillId="0" borderId="1" xfId="0" applyBorder="1"/>
    <xf numFmtId="0" fontId="2" fillId="3" borderId="1" xfId="0" applyFont="1" applyFill="1" applyBorder="1" applyAlignment="1">
      <alignment vertical="top" wrapText="1"/>
    </xf>
    <xf numFmtId="0" fontId="2" fillId="3" borderId="1" xfId="0" applyFont="1" applyFill="1" applyBorder="1" applyAlignment="1">
      <alignment horizontal="center" vertical="top" wrapText="1"/>
    </xf>
    <xf numFmtId="0" fontId="5" fillId="0" borderId="0" xfId="0" applyFont="1" applyAlignment="1">
      <alignment vertical="center" wrapText="1"/>
    </xf>
    <xf numFmtId="0" fontId="0" fillId="0" borderId="0" xfId="0" applyAlignment="1">
      <alignment vertical="center"/>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applyAlignment="1">
      <alignment horizontal="left" vertical="center" wrapText="1"/>
    </xf>
    <xf numFmtId="0" fontId="5" fillId="0" borderId="0" xfId="0" applyFont="1" applyAlignment="1">
      <alignment horizontal="center" vertical="center" wrapText="1"/>
    </xf>
    <xf numFmtId="0" fontId="0" fillId="0" borderId="1" xfId="0" applyBorder="1" applyAlignment="1">
      <alignment vertical="center"/>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0" fontId="6" fillId="0" borderId="5" xfId="0" applyFont="1" applyBorder="1" applyAlignment="1">
      <alignment vertical="center" wrapText="1"/>
    </xf>
    <xf numFmtId="0" fontId="0" fillId="0" borderId="5" xfId="0" applyBorder="1"/>
    <xf numFmtId="0" fontId="0" fillId="0" borderId="2" xfId="0" applyBorder="1" applyAlignment="1">
      <alignment horizontal="left" vertical="center" wrapText="1"/>
    </xf>
    <xf numFmtId="0" fontId="3" fillId="0" borderId="1" xfId="0" applyFont="1" applyBorder="1" applyAlignment="1">
      <alignment vertical="center" wrapText="1"/>
    </xf>
    <xf numFmtId="0" fontId="6" fillId="0" borderId="6" xfId="0" applyFont="1" applyBorder="1" applyAlignment="1">
      <alignment horizontal="left" vertical="center" wrapText="1"/>
    </xf>
    <xf numFmtId="0" fontId="0" fillId="0" borderId="1" xfId="0" applyBorder="1" applyAlignment="1">
      <alignment horizontal="center" vertical="center"/>
    </xf>
    <xf numFmtId="164" fontId="3" fillId="0" borderId="1" xfId="0" applyNumberFormat="1" applyFont="1" applyBorder="1"/>
    <xf numFmtId="0" fontId="0" fillId="0" borderId="5" xfId="0" applyBorder="1" applyAlignment="1">
      <alignment horizontal="center" vertical="center"/>
    </xf>
    <xf numFmtId="0" fontId="1" fillId="0" borderId="1" xfId="0" applyFont="1" applyBorder="1" applyAlignment="1">
      <alignment horizontal="center"/>
    </xf>
    <xf numFmtId="10" fontId="1" fillId="0" borderId="1" xfId="2" applyNumberFormat="1" applyFont="1" applyBorder="1" applyAlignment="1">
      <alignment vertical="center"/>
    </xf>
    <xf numFmtId="0" fontId="12" fillId="0" borderId="5" xfId="0" applyFont="1" applyBorder="1" applyAlignment="1">
      <alignment horizontal="left" vertical="center"/>
    </xf>
    <xf numFmtId="0" fontId="12" fillId="0" borderId="1" xfId="0" applyFont="1" applyBorder="1" applyAlignment="1">
      <alignment horizontal="left" vertical="center"/>
    </xf>
    <xf numFmtId="0" fontId="12" fillId="0" borderId="1" xfId="0" applyFont="1" applyBorder="1" applyAlignment="1">
      <alignment horizontal="left" vertical="center" wrapText="1"/>
    </xf>
    <xf numFmtId="0" fontId="0" fillId="0" borderId="0" xfId="0" applyAlignment="1">
      <alignment horizontal="left" vertical="center"/>
    </xf>
    <xf numFmtId="0" fontId="0" fillId="0" borderId="1" xfId="0" applyBorder="1" applyAlignment="1">
      <alignment horizontal="left" vertical="center" wrapText="1"/>
    </xf>
    <xf numFmtId="0" fontId="12" fillId="0" borderId="2"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wrapText="1"/>
    </xf>
    <xf numFmtId="0" fontId="12" fillId="0" borderId="8" xfId="0" applyFont="1" applyBorder="1" applyAlignment="1">
      <alignment horizontal="left" vertical="center" wrapText="1"/>
    </xf>
    <xf numFmtId="0" fontId="12" fillId="0" borderId="2" xfId="0" applyFont="1" applyBorder="1" applyAlignment="1">
      <alignment horizontal="left" vertical="center" wrapText="1"/>
    </xf>
    <xf numFmtId="0" fontId="12" fillId="0" borderId="0" xfId="0" applyFont="1" applyAlignment="1">
      <alignment horizontal="left" vertical="center"/>
    </xf>
    <xf numFmtId="0" fontId="13" fillId="0" borderId="1" xfId="0" applyFont="1" applyBorder="1" applyAlignment="1">
      <alignment horizontal="left" vertical="center"/>
    </xf>
    <xf numFmtId="0" fontId="13" fillId="0" borderId="1" xfId="0" applyFont="1" applyBorder="1" applyAlignment="1">
      <alignment horizontal="left" vertical="center" wrapText="1"/>
    </xf>
    <xf numFmtId="0" fontId="12" fillId="0" borderId="0" xfId="0" applyFont="1" applyAlignment="1">
      <alignment horizontal="left" vertical="center" wrapText="1"/>
    </xf>
    <xf numFmtId="0" fontId="12" fillId="0" borderId="5" xfId="0" applyFont="1" applyBorder="1" applyAlignment="1">
      <alignment horizontal="left" vertical="center" wrapText="1"/>
    </xf>
    <xf numFmtId="0" fontId="14" fillId="0" borderId="6" xfId="0" applyFont="1" applyBorder="1" applyAlignment="1">
      <alignment horizontal="left" vertical="center" wrapText="1"/>
    </xf>
    <xf numFmtId="0" fontId="17"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6" xfId="0" applyFont="1" applyBorder="1" applyAlignment="1">
      <alignment horizontal="left" vertical="center" wrapText="1"/>
    </xf>
    <xf numFmtId="0" fontId="17" fillId="0" borderId="1" xfId="0" applyFont="1" applyBorder="1" applyAlignment="1">
      <alignment horizontal="left" vertical="center" wrapText="1"/>
    </xf>
    <xf numFmtId="0" fontId="14" fillId="0" borderId="5" xfId="0" applyFont="1" applyBorder="1" applyAlignment="1">
      <alignment horizontal="left" vertical="center" wrapText="1"/>
    </xf>
    <xf numFmtId="0" fontId="14" fillId="0" borderId="1" xfId="0" applyFont="1" applyBorder="1" applyAlignment="1">
      <alignment horizontal="left" vertical="center" wrapText="1"/>
    </xf>
    <xf numFmtId="0" fontId="15" fillId="0" borderId="1" xfId="0" applyFont="1" applyBorder="1" applyAlignment="1">
      <alignment horizontal="left" vertical="center" wrapText="1"/>
    </xf>
    <xf numFmtId="0" fontId="14" fillId="0" borderId="8" xfId="0" applyFont="1" applyBorder="1" applyAlignment="1">
      <alignment horizontal="left" vertical="center" wrapText="1"/>
    </xf>
    <xf numFmtId="0" fontId="12" fillId="0" borderId="0" xfId="0" applyFont="1"/>
    <xf numFmtId="0" fontId="13" fillId="0" borderId="1" xfId="0" applyFont="1" applyBorder="1" applyAlignment="1">
      <alignment horizontal="center"/>
    </xf>
    <xf numFmtId="0" fontId="13"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xf numFmtId="0" fontId="12" fillId="0" borderId="1" xfId="0" applyFont="1" applyBorder="1" applyAlignment="1">
      <alignment horizontal="left" vertical="center"/>
    </xf>
    <xf numFmtId="0" fontId="17" fillId="0" borderId="0" xfId="0" applyFont="1" applyAlignment="1">
      <alignment vertical="center" wrapText="1"/>
    </xf>
    <xf numFmtId="0" fontId="12" fillId="0" borderId="0" xfId="0" applyFont="1" applyAlignment="1">
      <alignment vertical="center"/>
    </xf>
    <xf numFmtId="0" fontId="12" fillId="0" borderId="1" xfId="0" applyFont="1" applyBorder="1" applyAlignment="1">
      <alignment vertical="center"/>
    </xf>
    <xf numFmtId="0" fontId="17" fillId="0" borderId="0" xfId="0" applyFont="1" applyAlignment="1">
      <alignment horizontal="center" vertical="center" wrapText="1"/>
    </xf>
    <xf numFmtId="0" fontId="12" fillId="0" borderId="1" xfId="0" applyFont="1" applyBorder="1" applyAlignment="1">
      <alignment vertical="center" wrapText="1"/>
    </xf>
    <xf numFmtId="0" fontId="14" fillId="0" borderId="5" xfId="0" applyFont="1" applyBorder="1" applyAlignment="1">
      <alignment vertical="center" wrapText="1"/>
    </xf>
    <xf numFmtId="0" fontId="17" fillId="0" borderId="1" xfId="0" applyFont="1" applyBorder="1" applyAlignment="1">
      <alignment horizontal="center" vertical="center" wrapText="1"/>
    </xf>
    <xf numFmtId="10" fontId="13" fillId="0" borderId="1" xfId="2" applyNumberFormat="1" applyFont="1" applyBorder="1" applyAlignment="1">
      <alignment vertical="center"/>
    </xf>
    <xf numFmtId="0" fontId="12" fillId="0" borderId="1"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xf numFmtId="0" fontId="18" fillId="0" borderId="1" xfId="0" applyFont="1" applyFill="1" applyBorder="1" applyAlignment="1">
      <alignment horizontal="center"/>
    </xf>
    <xf numFmtId="0" fontId="18" fillId="0" borderId="1"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5" xfId="0" applyFont="1" applyFill="1" applyBorder="1"/>
    <xf numFmtId="0" fontId="12" fillId="0" borderId="1" xfId="0" applyFont="1" applyFill="1" applyBorder="1"/>
    <xf numFmtId="0" fontId="12" fillId="0" borderId="0" xfId="0" applyFont="1" applyFill="1" applyBorder="1" applyAlignment="1">
      <alignment vertical="center"/>
    </xf>
    <xf numFmtId="0" fontId="12" fillId="0" borderId="1" xfId="0" applyFont="1" applyFill="1" applyBorder="1" applyAlignment="1">
      <alignment vertical="center"/>
    </xf>
    <xf numFmtId="0" fontId="12" fillId="0" borderId="5"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7" fillId="0" borderId="0"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2" fillId="0" borderId="1" xfId="0" applyFont="1" applyFill="1" applyBorder="1" applyAlignment="1">
      <alignment vertical="top" wrapText="1"/>
    </xf>
    <xf numFmtId="0" fontId="14" fillId="0" borderId="5" xfId="0" applyFont="1" applyFill="1" applyBorder="1" applyAlignment="1">
      <alignment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left" wrapText="1"/>
    </xf>
    <xf numFmtId="0" fontId="14" fillId="0" borderId="1" xfId="0" applyFont="1" applyFill="1" applyBorder="1" applyAlignment="1">
      <alignment horizontal="left" vertical="top" wrapText="1"/>
    </xf>
    <xf numFmtId="0" fontId="12" fillId="0" borderId="1" xfId="0" applyFont="1" applyFill="1" applyBorder="1" applyAlignment="1">
      <alignment vertical="center" wrapText="1"/>
    </xf>
    <xf numFmtId="0" fontId="17"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4" fillId="0" borderId="1" xfId="0" applyFont="1" applyFill="1" applyBorder="1"/>
    <xf numFmtId="0" fontId="14" fillId="0" borderId="1" xfId="0" applyFont="1" applyFill="1" applyBorder="1" applyAlignment="1">
      <alignment horizontal="center" vertical="center"/>
    </xf>
    <xf numFmtId="0" fontId="14" fillId="0" borderId="1" xfId="0" applyFont="1" applyFill="1" applyBorder="1" applyAlignment="1">
      <alignment horizontal="left" wrapText="1"/>
    </xf>
    <xf numFmtId="0" fontId="12" fillId="0" borderId="0" xfId="0" applyFont="1" applyAlignment="1">
      <alignment wrapText="1"/>
    </xf>
    <xf numFmtId="0" fontId="12" fillId="0" borderId="16" xfId="0" applyFont="1" applyBorder="1" applyAlignment="1">
      <alignment horizontal="left" vertical="center" wrapText="1"/>
    </xf>
    <xf numFmtId="0" fontId="12" fillId="0" borderId="23" xfId="0" applyFont="1" applyBorder="1" applyAlignment="1">
      <alignment horizontal="left" vertical="center" wrapText="1"/>
    </xf>
    <xf numFmtId="0" fontId="12" fillId="0" borderId="19" xfId="0" applyFont="1" applyBorder="1" applyAlignment="1">
      <alignment horizontal="left" vertical="center" wrapText="1"/>
    </xf>
    <xf numFmtId="0" fontId="12" fillId="0" borderId="0" xfId="0" applyFont="1" applyBorder="1"/>
    <xf numFmtId="0" fontId="13" fillId="0" borderId="1" xfId="0" applyFont="1" applyFill="1" applyBorder="1" applyAlignment="1">
      <alignment horizontal="left" vertical="center" wrapText="1"/>
    </xf>
    <xf numFmtId="0" fontId="12" fillId="0" borderId="0" xfId="0" applyFont="1" applyBorder="1" applyAlignment="1">
      <alignment horizontal="left" vertical="center"/>
    </xf>
    <xf numFmtId="164" fontId="12" fillId="0" borderId="0" xfId="0" applyNumberFormat="1" applyFont="1" applyBorder="1" applyAlignment="1">
      <alignment horizontal="left" vertical="center"/>
    </xf>
    <xf numFmtId="0" fontId="12" fillId="6" borderId="0" xfId="0" applyFont="1" applyFill="1"/>
    <xf numFmtId="0" fontId="12" fillId="0" borderId="15" xfId="0" applyFont="1" applyFill="1" applyBorder="1" applyAlignment="1">
      <alignment vertical="center" wrapText="1"/>
    </xf>
    <xf numFmtId="0" fontId="12" fillId="0" borderId="13" xfId="0" applyFont="1" applyFill="1" applyBorder="1" applyAlignment="1">
      <alignment vertical="center"/>
    </xf>
    <xf numFmtId="0" fontId="12" fillId="0" borderId="14" xfId="0" applyFont="1" applyFill="1" applyBorder="1" applyAlignment="1">
      <alignment vertical="center"/>
    </xf>
    <xf numFmtId="0" fontId="12" fillId="0" borderId="8" xfId="0" applyFont="1" applyFill="1" applyBorder="1" applyAlignment="1">
      <alignment horizontal="left" vertical="top" wrapText="1"/>
    </xf>
    <xf numFmtId="0" fontId="12" fillId="0" borderId="9"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8" xfId="0" applyFont="1" applyFill="1" applyBorder="1" applyAlignment="1">
      <alignment horizontal="left" wrapText="1"/>
    </xf>
    <xf numFmtId="0" fontId="12" fillId="0" borderId="9" xfId="0" applyFont="1" applyFill="1" applyBorder="1" applyAlignment="1">
      <alignment horizontal="left" wrapText="1"/>
    </xf>
    <xf numFmtId="0" fontId="12" fillId="0" borderId="2" xfId="0" applyFont="1" applyFill="1" applyBorder="1" applyAlignment="1">
      <alignment horizontal="left" wrapText="1"/>
    </xf>
    <xf numFmtId="0" fontId="18" fillId="10" borderId="27" xfId="0" applyFont="1" applyFill="1" applyBorder="1" applyAlignment="1">
      <alignment horizontal="center" vertical="center"/>
    </xf>
    <xf numFmtId="0" fontId="18" fillId="10" borderId="13" xfId="0" applyFont="1" applyFill="1" applyBorder="1" applyAlignment="1">
      <alignment horizontal="center" vertical="center"/>
    </xf>
    <xf numFmtId="0" fontId="18" fillId="10" borderId="14" xfId="0" applyFont="1" applyFill="1" applyBorder="1" applyAlignment="1">
      <alignment horizontal="center" vertical="center"/>
    </xf>
    <xf numFmtId="0" fontId="12" fillId="0" borderId="15"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5" xfId="0" applyFont="1" applyFill="1" applyBorder="1" applyAlignment="1">
      <alignment horizontal="left" vertical="top" wrapText="1"/>
    </xf>
    <xf numFmtId="0" fontId="12" fillId="0" borderId="13" xfId="0" applyFont="1" applyFill="1" applyBorder="1" applyAlignment="1">
      <alignment horizontal="left" vertical="top"/>
    </xf>
    <xf numFmtId="0" fontId="12" fillId="0" borderId="14" xfId="0" applyFont="1" applyFill="1" applyBorder="1" applyAlignment="1">
      <alignment horizontal="left" vertical="top"/>
    </xf>
    <xf numFmtId="0" fontId="12" fillId="0" borderId="28" xfId="0" applyFont="1" applyFill="1" applyBorder="1" applyAlignment="1">
      <alignment vertical="center" wrapText="1"/>
    </xf>
    <xf numFmtId="0" fontId="12" fillId="0" borderId="29" xfId="0" applyFont="1" applyFill="1" applyBorder="1" applyAlignment="1">
      <alignment vertical="center" wrapText="1"/>
    </xf>
    <xf numFmtId="0" fontId="12" fillId="0" borderId="30" xfId="0" applyFont="1" applyFill="1" applyBorder="1" applyAlignment="1">
      <alignmen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3" fillId="6" borderId="19" xfId="0" applyFont="1" applyFill="1" applyBorder="1" applyAlignment="1">
      <alignment horizontal="center" vertical="center" wrapText="1"/>
    </xf>
    <xf numFmtId="0" fontId="13" fillId="6" borderId="20"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2" fillId="0" borderId="2" xfId="0" applyFont="1" applyFill="1" applyBorder="1" applyAlignment="1">
      <alignment horizontal="left" vertical="top"/>
    </xf>
    <xf numFmtId="0" fontId="16" fillId="0" borderId="8"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8" xfId="0" applyFont="1" applyFill="1" applyBorder="1" applyAlignment="1">
      <alignment horizontal="left" vertical="center" wrapText="1"/>
    </xf>
    <xf numFmtId="0" fontId="14" fillId="0" borderId="9"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2" xfId="0" applyFont="1" applyFill="1" applyBorder="1" applyAlignment="1">
      <alignment horizontal="left" vertical="center"/>
    </xf>
    <xf numFmtId="0" fontId="14" fillId="0" borderId="5" xfId="0" applyFont="1" applyFill="1" applyBorder="1" applyAlignment="1">
      <alignment horizontal="center" vertical="center" wrapText="1"/>
    </xf>
    <xf numFmtId="0" fontId="12" fillId="0" borderId="9" xfId="0" applyFont="1" applyFill="1" applyBorder="1" applyAlignment="1">
      <alignment horizontal="left" vertical="top"/>
    </xf>
    <xf numFmtId="0" fontId="14" fillId="0" borderId="8"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6" fillId="0" borderId="8"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2" xfId="0" applyFont="1" applyFill="1" applyBorder="1" applyAlignment="1">
      <alignment horizontal="left" vertical="center"/>
    </xf>
    <xf numFmtId="0" fontId="12" fillId="11" borderId="8" xfId="0" applyFont="1" applyFill="1" applyBorder="1" applyAlignment="1">
      <alignment horizontal="center" vertical="center"/>
    </xf>
    <xf numFmtId="0" fontId="12" fillId="11" borderId="9" xfId="0" applyFont="1" applyFill="1" applyBorder="1" applyAlignment="1">
      <alignment horizontal="center" vertical="center"/>
    </xf>
    <xf numFmtId="0" fontId="14" fillId="0" borderId="9" xfId="0" applyFont="1" applyFill="1" applyBorder="1" applyAlignment="1">
      <alignment horizontal="left" vertical="top"/>
    </xf>
    <xf numFmtId="0" fontId="14" fillId="0" borderId="2" xfId="0" applyFont="1" applyFill="1" applyBorder="1" applyAlignment="1">
      <alignment horizontal="left" vertical="top"/>
    </xf>
    <xf numFmtId="0" fontId="12" fillId="0" borderId="7"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11" borderId="2" xfId="0" applyFont="1" applyFill="1" applyBorder="1" applyAlignment="1">
      <alignment horizontal="center"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5" fillId="0" borderId="2" xfId="0" applyFont="1" applyFill="1" applyBorder="1" applyAlignment="1">
      <alignment horizontal="left" vertical="top" wrapText="1"/>
    </xf>
    <xf numFmtId="0" fontId="15" fillId="0" borderId="8" xfId="0" applyFont="1" applyFill="1" applyBorder="1" applyAlignment="1">
      <alignment horizontal="left" vertical="center" wrapText="1"/>
    </xf>
    <xf numFmtId="0" fontId="15" fillId="0" borderId="9" xfId="0" applyFont="1" applyFill="1" applyBorder="1" applyAlignment="1">
      <alignment horizontal="left" vertical="center"/>
    </xf>
    <xf numFmtId="0" fontId="15" fillId="0" borderId="2" xfId="0" applyFont="1" applyFill="1" applyBorder="1" applyAlignment="1">
      <alignment horizontal="left" vertical="center"/>
    </xf>
    <xf numFmtId="0" fontId="12" fillId="0" borderId="5" xfId="0" applyFont="1" applyFill="1" applyBorder="1" applyAlignment="1">
      <alignment horizontal="left"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9" xfId="0" applyFont="1" applyFill="1" applyBorder="1" applyAlignment="1">
      <alignment horizontal="left" vertical="top" wrapText="1"/>
    </xf>
    <xf numFmtId="0" fontId="14" fillId="0" borderId="8" xfId="0" applyFont="1" applyFill="1" applyBorder="1" applyAlignment="1">
      <alignment horizontal="left" vertical="center"/>
    </xf>
    <xf numFmtId="0" fontId="14" fillId="0" borderId="8" xfId="0" applyFont="1" applyFill="1" applyBorder="1" applyAlignment="1">
      <alignment horizontal="center" vertical="top" wrapText="1"/>
    </xf>
    <xf numFmtId="0" fontId="14" fillId="0" borderId="9" xfId="0" applyFont="1" applyFill="1" applyBorder="1" applyAlignment="1">
      <alignment horizontal="center" vertical="top"/>
    </xf>
    <xf numFmtId="0" fontId="14" fillId="0" borderId="2" xfId="0" applyFont="1" applyFill="1" applyBorder="1" applyAlignment="1">
      <alignment horizontal="center" vertical="top"/>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18" fillId="10" borderId="7" xfId="0" applyFont="1" applyFill="1" applyBorder="1" applyAlignment="1">
      <alignment horizontal="center" vertical="center" wrapText="1"/>
    </xf>
    <xf numFmtId="0" fontId="18" fillId="10" borderId="4" xfId="0" applyFont="1" applyFill="1" applyBorder="1" applyAlignment="1">
      <alignment horizontal="center" vertical="center" wrapText="1"/>
    </xf>
    <xf numFmtId="0" fontId="18" fillId="10" borderId="17" xfId="0" applyFont="1" applyFill="1" applyBorder="1" applyAlignment="1">
      <alignment horizontal="center" vertical="center" wrapText="1"/>
    </xf>
    <xf numFmtId="0" fontId="15" fillId="0" borderId="9"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2" fillId="0" borderId="1" xfId="0" applyFont="1" applyFill="1" applyBorder="1" applyAlignment="1">
      <alignment horizontal="left" vertical="top" wrapText="1"/>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8" fillId="10" borderId="10" xfId="0" applyFont="1" applyFill="1" applyBorder="1" applyAlignment="1">
      <alignment horizontal="center" vertical="center" wrapText="1"/>
    </xf>
    <xf numFmtId="0" fontId="18" fillId="10" borderId="1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16" xfId="0" applyFont="1" applyFill="1" applyBorder="1" applyAlignment="1">
      <alignment horizontal="center" vertical="center" wrapText="1"/>
    </xf>
    <xf numFmtId="0" fontId="18" fillId="9" borderId="16" xfId="0" applyFont="1" applyFill="1" applyBorder="1" applyAlignment="1">
      <alignment horizontal="center" vertical="center" wrapText="1"/>
    </xf>
    <xf numFmtId="0" fontId="18" fillId="9" borderId="18" xfId="0" applyFont="1" applyFill="1" applyBorder="1" applyAlignment="1">
      <alignment horizontal="center" vertical="center" wrapText="1"/>
    </xf>
    <xf numFmtId="6" fontId="18" fillId="9" borderId="16" xfId="0" applyNumberFormat="1" applyFont="1" applyFill="1" applyBorder="1" applyAlignment="1">
      <alignment horizontal="center" vertical="center" wrapText="1"/>
    </xf>
    <xf numFmtId="0" fontId="18" fillId="9" borderId="1" xfId="0" applyFont="1" applyFill="1" applyBorder="1" applyAlignment="1">
      <alignment horizontal="center" vertical="center" wrapText="1"/>
    </xf>
    <xf numFmtId="0" fontId="18" fillId="8" borderId="1" xfId="0" applyFont="1" applyFill="1" applyBorder="1" applyAlignment="1">
      <alignment horizontal="center" vertical="center"/>
    </xf>
    <xf numFmtId="4" fontId="18" fillId="9" borderId="16" xfId="0" applyNumberFormat="1" applyFont="1" applyFill="1" applyBorder="1" applyAlignment="1">
      <alignment horizontal="center" vertical="center" wrapText="1"/>
    </xf>
    <xf numFmtId="8" fontId="18" fillId="9" borderId="16" xfId="3" applyNumberFormat="1" applyFont="1" applyFill="1" applyBorder="1" applyAlignment="1">
      <alignment horizontal="center" vertical="center" wrapText="1"/>
    </xf>
    <xf numFmtId="44" fontId="18" fillId="9" borderId="18" xfId="3" applyFont="1" applyFill="1" applyBorder="1" applyAlignment="1">
      <alignment horizontal="center" vertical="center" wrapText="1"/>
    </xf>
    <xf numFmtId="168" fontId="18" fillId="9" borderId="16" xfId="0" applyNumberFormat="1" applyFont="1" applyFill="1" applyBorder="1" applyAlignment="1">
      <alignment horizontal="center" vertical="center" wrapText="1"/>
    </xf>
    <xf numFmtId="168" fontId="18" fillId="9" borderId="18" xfId="0" applyNumberFormat="1" applyFont="1" applyFill="1" applyBorder="1" applyAlignment="1">
      <alignment horizontal="center" vertical="center" wrapText="1"/>
    </xf>
    <xf numFmtId="169" fontId="18" fillId="9" borderId="16" xfId="0" applyNumberFormat="1" applyFont="1" applyFill="1" applyBorder="1" applyAlignment="1">
      <alignment horizontal="center" vertical="center" wrapText="1"/>
    </xf>
    <xf numFmtId="169" fontId="18" fillId="9" borderId="18" xfId="0" applyNumberFormat="1" applyFont="1" applyFill="1" applyBorder="1" applyAlignment="1">
      <alignment horizontal="center" vertical="center" wrapText="1"/>
    </xf>
    <xf numFmtId="0" fontId="18" fillId="9" borderId="3" xfId="0" applyFont="1" applyFill="1" applyBorder="1" applyAlignment="1">
      <alignment horizontal="center" vertical="center" wrapText="1"/>
    </xf>
    <xf numFmtId="0" fontId="18" fillId="9" borderId="12" xfId="0" applyFont="1" applyFill="1" applyBorder="1" applyAlignment="1">
      <alignment horizontal="center" vertical="center" wrapText="1"/>
    </xf>
    <xf numFmtId="0" fontId="18" fillId="8" borderId="1" xfId="0" applyFont="1" applyFill="1" applyBorder="1" applyAlignment="1">
      <alignment horizontal="center" vertical="center" wrapText="1"/>
    </xf>
    <xf numFmtId="8" fontId="18" fillId="9" borderId="16" xfId="0" applyNumberFormat="1" applyFont="1" applyFill="1" applyBorder="1" applyAlignment="1">
      <alignment horizontal="center" vertical="center" wrapText="1"/>
    </xf>
    <xf numFmtId="0" fontId="18" fillId="9" borderId="5" xfId="0" applyFont="1" applyFill="1" applyBorder="1" applyAlignment="1">
      <alignment horizontal="center" vertical="center" wrapText="1"/>
    </xf>
    <xf numFmtId="3" fontId="18" fillId="9" borderId="16" xfId="0" applyNumberFormat="1" applyFont="1" applyFill="1" applyBorder="1" applyAlignment="1">
      <alignment horizontal="center" vertical="center" wrapText="1"/>
    </xf>
    <xf numFmtId="3" fontId="18" fillId="9" borderId="18" xfId="0" applyNumberFormat="1" applyFont="1" applyFill="1" applyBorder="1" applyAlignment="1">
      <alignment horizontal="center" vertical="center" wrapText="1"/>
    </xf>
    <xf numFmtId="3" fontId="18" fillId="9" borderId="5" xfId="0" applyNumberFormat="1" applyFont="1" applyFill="1" applyBorder="1" applyAlignment="1">
      <alignment horizontal="center"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0" fillId="0" borderId="15" xfId="0" applyBorder="1" applyAlignment="1">
      <alignment horizontal="left" vertical="center" wrapText="1"/>
    </xf>
    <xf numFmtId="0" fontId="0" fillId="0" borderId="13" xfId="0" applyBorder="1" applyAlignment="1">
      <alignment horizontal="left" vertical="center"/>
    </xf>
    <xf numFmtId="0" fontId="0" fillId="0" borderId="14" xfId="0" applyBorder="1" applyAlignment="1">
      <alignment horizontal="left"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0" fontId="6" fillId="0" borderId="9" xfId="0" applyFont="1" applyBorder="1" applyAlignment="1">
      <alignment horizontal="left" vertical="center" wrapText="1"/>
    </xf>
    <xf numFmtId="0" fontId="0" fillId="7" borderId="8" xfId="0" applyFill="1" applyBorder="1" applyAlignment="1">
      <alignment horizontal="left" vertical="center" wrapText="1"/>
    </xf>
    <xf numFmtId="0" fontId="0" fillId="7" borderId="9" xfId="0"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0" fillId="0" borderId="1" xfId="0"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2" xfId="0" applyFont="1" applyBorder="1" applyAlignment="1">
      <alignment horizontal="left" vertical="center" wrapText="1"/>
    </xf>
    <xf numFmtId="6"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67" fontId="8" fillId="0" borderId="1" xfId="0" applyNumberFormat="1" applyFont="1" applyFill="1"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8" fillId="0" borderId="18" xfId="0" applyFont="1" applyFill="1" applyBorder="1" applyAlignment="1">
      <alignment horizontal="center" vertical="center" wrapText="1"/>
    </xf>
    <xf numFmtId="3" fontId="8" fillId="0" borderId="18" xfId="0" applyNumberFormat="1" applyFont="1" applyFill="1" applyBorder="1" applyAlignment="1">
      <alignment horizontal="center" vertical="center" wrapText="1"/>
    </xf>
    <xf numFmtId="6" fontId="8" fillId="0" borderId="18" xfId="0" applyNumberFormat="1" applyFont="1" applyFill="1" applyBorder="1" applyAlignment="1">
      <alignment horizontal="center" vertical="center" wrapText="1"/>
    </xf>
    <xf numFmtId="0" fontId="6" fillId="0" borderId="15" xfId="0" applyFont="1" applyBorder="1" applyAlignment="1">
      <alignment horizontal="left" vertical="center" wrapText="1"/>
    </xf>
    <xf numFmtId="0" fontId="6" fillId="0" borderId="13" xfId="0" applyFont="1" applyBorder="1" applyAlignment="1">
      <alignment horizontal="left" vertical="center"/>
    </xf>
    <xf numFmtId="0" fontId="6" fillId="0" borderId="14" xfId="0" applyFont="1" applyBorder="1" applyAlignment="1">
      <alignment horizontal="left" vertical="center"/>
    </xf>
    <xf numFmtId="166" fontId="8" fillId="0" borderId="1" xfId="1"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1" fillId="0" borderId="1" xfId="0" applyFont="1" applyBorder="1" applyAlignment="1">
      <alignment horizontal="left" vertical="center" wrapText="1"/>
    </xf>
    <xf numFmtId="0" fontId="0" fillId="0" borderId="1" xfId="0" applyBorder="1" applyAlignment="1">
      <alignment horizontal="left" vertical="center"/>
    </xf>
    <xf numFmtId="0" fontId="0" fillId="0" borderId="13" xfId="0" applyBorder="1" applyAlignment="1">
      <alignment horizontal="left" vertical="center" wrapText="1"/>
    </xf>
    <xf numFmtId="0" fontId="0" fillId="0" borderId="14" xfId="0" applyBorder="1" applyAlignment="1">
      <alignment horizontal="left" vertical="center" wrapText="1"/>
    </xf>
    <xf numFmtId="0" fontId="11" fillId="0" borderId="8" xfId="0" applyFont="1" applyBorder="1" applyAlignment="1">
      <alignment horizontal="left" vertical="center" wrapText="1"/>
    </xf>
    <xf numFmtId="3" fontId="8" fillId="0" borderId="16" xfId="0" applyNumberFormat="1" applyFont="1" applyFill="1" applyBorder="1" applyAlignment="1">
      <alignment horizontal="center" vertical="center" wrapText="1"/>
    </xf>
    <xf numFmtId="3" fontId="8" fillId="0" borderId="5" xfId="0" applyNumberFormat="1" applyFont="1" applyFill="1" applyBorder="1" applyAlignment="1">
      <alignment horizontal="center" vertical="center" wrapText="1"/>
    </xf>
    <xf numFmtId="0" fontId="8" fillId="0" borderId="16" xfId="0" applyFont="1" applyFill="1" applyBorder="1" applyAlignment="1">
      <alignment horizontal="center"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11" fillId="0" borderId="9" xfId="0" applyFont="1" applyBorder="1" applyAlignment="1">
      <alignment horizontal="left" vertical="center" wrapText="1"/>
    </xf>
    <xf numFmtId="0" fontId="11" fillId="0" borderId="2" xfId="0" applyFont="1" applyBorder="1" applyAlignment="1">
      <alignment horizontal="left" vertical="center" wrapText="1"/>
    </xf>
    <xf numFmtId="6" fontId="8" fillId="0" borderId="16" xfId="0" applyNumberFormat="1" applyFont="1" applyFill="1" applyBorder="1" applyAlignment="1">
      <alignment horizontal="center" vertical="center" wrapText="1"/>
    </xf>
    <xf numFmtId="0" fontId="1" fillId="6" borderId="15" xfId="0" applyFont="1" applyFill="1" applyBorder="1" applyAlignment="1">
      <alignment horizontal="center" vertical="center"/>
    </xf>
    <xf numFmtId="0" fontId="1" fillId="6" borderId="13" xfId="0" applyFont="1" applyFill="1" applyBorder="1" applyAlignment="1">
      <alignment horizontal="center" vertical="center"/>
    </xf>
    <xf numFmtId="0" fontId="1" fillId="6" borderId="14" xfId="0" applyFont="1" applyFill="1" applyBorder="1" applyAlignment="1">
      <alignment horizontal="center" vertical="center"/>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5" fillId="0" borderId="1" xfId="0" applyFont="1" applyBorder="1" applyAlignment="1">
      <alignment horizontal="center" vertical="center" wrapText="1"/>
    </xf>
    <xf numFmtId="0" fontId="6" fillId="0" borderId="5" xfId="0" applyFont="1" applyBorder="1" applyAlignment="1">
      <alignment horizontal="center" vertical="center" wrapText="1"/>
    </xf>
    <xf numFmtId="0" fontId="0" fillId="7" borderId="2" xfId="0" applyFill="1" applyBorder="1" applyAlignment="1">
      <alignment horizontal="left"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8" fillId="6" borderId="16"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7" fillId="0" borderId="1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0" fillId="0" borderId="7"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left" vertical="center" wrapText="1"/>
    </xf>
    <xf numFmtId="0" fontId="1" fillId="5" borderId="1"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7" fillId="0" borderId="1" xfId="0" applyFont="1" applyBorder="1" applyAlignment="1">
      <alignment horizontal="left" vertical="center" wrapText="1"/>
    </xf>
    <xf numFmtId="0" fontId="1" fillId="5" borderId="1" xfId="0" applyFont="1" applyFill="1" applyBorder="1" applyAlignment="1">
      <alignment horizontal="center" vertical="center"/>
    </xf>
    <xf numFmtId="1" fontId="8" fillId="0" borderId="16" xfId="1" applyNumberFormat="1" applyFont="1" applyFill="1" applyBorder="1" applyAlignment="1">
      <alignment horizontal="center" vertical="center"/>
    </xf>
    <xf numFmtId="1" fontId="8" fillId="0" borderId="18" xfId="1" applyNumberFormat="1" applyFont="1" applyFill="1" applyBorder="1" applyAlignment="1">
      <alignment horizontal="center" vertical="center"/>
    </xf>
    <xf numFmtId="1" fontId="8" fillId="0" borderId="5" xfId="1" applyNumberFormat="1" applyFont="1" applyFill="1" applyBorder="1" applyAlignment="1">
      <alignment horizontal="center" vertical="center"/>
    </xf>
    <xf numFmtId="165" fontId="8" fillId="0" borderId="16" xfId="1" applyNumberFormat="1" applyFont="1" applyFill="1" applyBorder="1" applyAlignment="1">
      <alignment horizontal="center" vertical="center"/>
    </xf>
    <xf numFmtId="165" fontId="8" fillId="0" borderId="18" xfId="1" applyNumberFormat="1" applyFont="1" applyFill="1" applyBorder="1" applyAlignment="1">
      <alignment horizontal="center" vertical="center"/>
    </xf>
    <xf numFmtId="165" fontId="8" fillId="0" borderId="5" xfId="1" applyNumberFormat="1" applyFont="1" applyFill="1" applyBorder="1" applyAlignment="1">
      <alignment horizontal="center" vertical="center"/>
    </xf>
    <xf numFmtId="166" fontId="8" fillId="0" borderId="16" xfId="1" applyNumberFormat="1" applyFont="1" applyFill="1" applyBorder="1" applyAlignment="1">
      <alignment horizontal="center" vertical="center" wrapText="1"/>
    </xf>
    <xf numFmtId="166" fontId="8" fillId="0" borderId="18" xfId="1" applyNumberFormat="1" applyFont="1" applyFill="1" applyBorder="1" applyAlignment="1">
      <alignment horizontal="center" vertical="center" wrapText="1"/>
    </xf>
    <xf numFmtId="166" fontId="8" fillId="0" borderId="5" xfId="1"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6" fontId="8" fillId="0" borderId="5"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0" fillId="0" borderId="2" xfId="0" applyBorder="1" applyAlignment="1">
      <alignment vertical="center"/>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12" fillId="0" borderId="2"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 xfId="0" applyFont="1" applyBorder="1" applyAlignment="1">
      <alignment horizontal="left" vertical="center" wrapText="1"/>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wrapText="1"/>
    </xf>
    <xf numFmtId="0" fontId="12" fillId="7" borderId="8" xfId="0" applyFont="1" applyFill="1" applyBorder="1" applyAlignment="1">
      <alignment horizontal="left" vertical="center" wrapText="1"/>
    </xf>
    <xf numFmtId="0" fontId="12" fillId="7" borderId="9" xfId="0" applyFont="1" applyFill="1" applyBorder="1" applyAlignment="1">
      <alignment horizontal="left" vertical="center" wrapText="1"/>
    </xf>
    <xf numFmtId="0" fontId="13" fillId="6"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8" xfId="0" applyFont="1" applyBorder="1" applyAlignment="1">
      <alignment horizontal="left" vertical="center" wrapText="1"/>
    </xf>
    <xf numFmtId="0" fontId="17" fillId="0" borderId="1" xfId="0" applyFont="1" applyBorder="1" applyAlignment="1">
      <alignment horizontal="left" vertical="center" wrapText="1"/>
    </xf>
    <xf numFmtId="0" fontId="17" fillId="0" borderId="8" xfId="0" applyFont="1" applyBorder="1" applyAlignment="1">
      <alignment horizontal="left" vertical="center" wrapText="1"/>
    </xf>
    <xf numFmtId="0" fontId="14" fillId="0" borderId="5" xfId="0" applyFont="1" applyBorder="1" applyAlignment="1">
      <alignment horizontal="left" vertical="center" wrapText="1"/>
    </xf>
    <xf numFmtId="0" fontId="13" fillId="0" borderId="2" xfId="0" applyFont="1" applyBorder="1" applyAlignment="1">
      <alignment horizontal="left" vertical="center" wrapText="1"/>
    </xf>
    <xf numFmtId="0" fontId="15" fillId="0" borderId="7" xfId="0" applyFont="1" applyBorder="1" applyAlignment="1">
      <alignment horizontal="left" vertical="center" wrapText="1"/>
    </xf>
    <xf numFmtId="0" fontId="15"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6" xfId="0" applyFont="1" applyBorder="1" applyAlignment="1">
      <alignment horizontal="left" vertical="center" wrapText="1"/>
    </xf>
    <xf numFmtId="0" fontId="12" fillId="0" borderId="21" xfId="0" applyFont="1" applyBorder="1" applyAlignment="1">
      <alignment horizontal="left" vertical="center" wrapText="1"/>
    </xf>
    <xf numFmtId="0" fontId="12" fillId="0" borderId="25" xfId="0" applyFont="1" applyBorder="1" applyAlignment="1">
      <alignment horizontal="left" vertical="center" wrapText="1"/>
    </xf>
    <xf numFmtId="0" fontId="12" fillId="0" borderId="24" xfId="0" applyFont="1" applyBorder="1" applyAlignment="1">
      <alignment horizontal="left" vertical="center" wrapText="1"/>
    </xf>
    <xf numFmtId="0" fontId="12" fillId="0" borderId="19" xfId="0" applyFont="1" applyBorder="1" applyAlignment="1">
      <alignment horizontal="left" vertical="center" wrapText="1"/>
    </xf>
    <xf numFmtId="0" fontId="14" fillId="0" borderId="7" xfId="0" applyFont="1" applyBorder="1" applyAlignment="1">
      <alignment horizontal="left" vertical="center" wrapText="1"/>
    </xf>
    <xf numFmtId="0" fontId="14" fillId="0" borderId="6" xfId="0" applyFont="1" applyBorder="1" applyAlignment="1">
      <alignment horizontal="left" vertical="center" wrapText="1"/>
    </xf>
    <xf numFmtId="0" fontId="12" fillId="0" borderId="22" xfId="0" applyFont="1" applyBorder="1" applyAlignment="1">
      <alignment horizontal="left" vertical="center" wrapText="1"/>
    </xf>
    <xf numFmtId="0" fontId="12" fillId="0" borderId="26" xfId="0" applyFont="1" applyBorder="1" applyAlignment="1">
      <alignment horizontal="left" vertical="center" wrapText="1"/>
    </xf>
    <xf numFmtId="0" fontId="14" fillId="0" borderId="9" xfId="0" applyFont="1" applyBorder="1" applyAlignment="1">
      <alignment horizontal="left" vertical="center" wrapText="1"/>
    </xf>
    <xf numFmtId="0" fontId="14" fillId="0" borderId="2" xfId="0" applyFont="1" applyBorder="1" applyAlignment="1">
      <alignment horizontal="left" vertical="center" wrapText="1"/>
    </xf>
    <xf numFmtId="0" fontId="12" fillId="0" borderId="4" xfId="0" applyFont="1" applyBorder="1" applyAlignment="1">
      <alignment horizontal="left" vertical="center" wrapText="1"/>
    </xf>
    <xf numFmtId="0" fontId="12" fillId="7" borderId="2" xfId="0" applyFont="1" applyFill="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2" xfId="0" applyFont="1" applyBorder="1" applyAlignment="1">
      <alignment horizontal="left" vertical="center" wrapText="1"/>
    </xf>
    <xf numFmtId="0" fontId="12" fillId="0" borderId="5" xfId="0" applyFont="1" applyBorder="1" applyAlignment="1">
      <alignment horizontal="left" vertical="center" wrapText="1"/>
    </xf>
    <xf numFmtId="0" fontId="16" fillId="0" borderId="8" xfId="0" applyFont="1" applyBorder="1" applyAlignment="1">
      <alignment horizontal="left" vertical="center" wrapText="1"/>
    </xf>
    <xf numFmtId="0" fontId="13" fillId="6" borderId="7" xfId="0" applyFont="1" applyFill="1" applyBorder="1" applyAlignment="1">
      <alignment horizontal="left" vertical="center" wrapText="1"/>
    </xf>
    <xf numFmtId="0" fontId="13" fillId="6" borderId="4" xfId="0" applyFont="1" applyFill="1" applyBorder="1" applyAlignment="1">
      <alignment horizontal="left" vertical="center" wrapText="1"/>
    </xf>
    <xf numFmtId="167" fontId="13" fillId="0" borderId="1" xfId="0" applyNumberFormat="1" applyFont="1" applyFill="1" applyBorder="1" applyAlignment="1">
      <alignment horizontal="left" vertical="center" wrapText="1"/>
    </xf>
    <xf numFmtId="0" fontId="13" fillId="6" borderId="10" xfId="0" applyFont="1" applyFill="1" applyBorder="1" applyAlignment="1">
      <alignment horizontal="left" vertical="center" wrapText="1"/>
    </xf>
    <xf numFmtId="0" fontId="13" fillId="6" borderId="11" xfId="0" applyFont="1" applyFill="1" applyBorder="1" applyAlignment="1">
      <alignment horizontal="left" vertical="center" wrapText="1"/>
    </xf>
    <xf numFmtId="0" fontId="14" fillId="0" borderId="16" xfId="0" applyFont="1" applyBorder="1" applyAlignment="1">
      <alignment horizontal="left" vertical="center" wrapText="1"/>
    </xf>
    <xf numFmtId="0" fontId="13" fillId="0" borderId="18" xfId="0" applyFont="1" applyFill="1" applyBorder="1" applyAlignment="1">
      <alignment horizontal="left" vertical="center" wrapText="1"/>
    </xf>
    <xf numFmtId="167" fontId="13" fillId="0" borderId="18" xfId="0" applyNumberFormat="1" applyFont="1" applyFill="1" applyBorder="1" applyAlignment="1">
      <alignment horizontal="left" vertical="center" wrapText="1"/>
    </xf>
    <xf numFmtId="6" fontId="13"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6" fontId="13" fillId="0" borderId="16" xfId="0" applyNumberFormat="1" applyFont="1" applyFill="1" applyBorder="1" applyAlignment="1">
      <alignment horizontal="left" vertical="center" wrapText="1"/>
    </xf>
    <xf numFmtId="6" fontId="13" fillId="0" borderId="18" xfId="0" applyNumberFormat="1" applyFont="1" applyFill="1" applyBorder="1" applyAlignment="1">
      <alignment horizontal="left" vertical="center" wrapText="1"/>
    </xf>
    <xf numFmtId="6" fontId="13" fillId="0" borderId="5" xfId="0" applyNumberFormat="1" applyFont="1" applyFill="1" applyBorder="1" applyAlignment="1">
      <alignment horizontal="left" vertical="center" wrapText="1"/>
    </xf>
    <xf numFmtId="167" fontId="13" fillId="0" borderId="16" xfId="0" applyNumberFormat="1" applyFont="1" applyFill="1" applyBorder="1" applyAlignment="1">
      <alignment horizontal="left" vertical="center" wrapText="1"/>
    </xf>
    <xf numFmtId="0" fontId="13" fillId="0" borderId="16" xfId="0" applyFont="1" applyFill="1" applyBorder="1" applyAlignment="1">
      <alignment horizontal="left" vertical="center" wrapText="1"/>
    </xf>
    <xf numFmtId="167" fontId="13" fillId="0" borderId="1" xfId="1" applyNumberFormat="1"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167" fontId="13" fillId="0" borderId="16" xfId="1" applyNumberFormat="1" applyFont="1" applyFill="1" applyBorder="1" applyAlignment="1">
      <alignment horizontal="left" vertical="center"/>
    </xf>
    <xf numFmtId="167" fontId="13" fillId="0" borderId="18" xfId="1" applyNumberFormat="1" applyFont="1" applyFill="1" applyBorder="1" applyAlignment="1">
      <alignment horizontal="left" vertical="center"/>
    </xf>
    <xf numFmtId="167" fontId="13" fillId="0" borderId="5" xfId="1" applyNumberFormat="1" applyFont="1" applyFill="1" applyBorder="1" applyAlignment="1">
      <alignment horizontal="left" vertical="center"/>
    </xf>
    <xf numFmtId="167" fontId="13" fillId="0" borderId="3" xfId="0" applyNumberFormat="1" applyFont="1" applyFill="1" applyBorder="1" applyAlignment="1">
      <alignment horizontal="left" vertical="center" wrapText="1"/>
    </xf>
    <xf numFmtId="167" fontId="13" fillId="0" borderId="12" xfId="0" applyNumberFormat="1" applyFont="1" applyFill="1" applyBorder="1" applyAlignment="1">
      <alignment horizontal="left" vertical="center" wrapText="1"/>
    </xf>
    <xf numFmtId="166" fontId="13" fillId="0" borderId="16" xfId="1" applyNumberFormat="1" applyFont="1" applyFill="1" applyBorder="1" applyAlignment="1">
      <alignment horizontal="left" vertical="center" wrapText="1"/>
    </xf>
    <xf numFmtId="166" fontId="13" fillId="0" borderId="18" xfId="1" applyNumberFormat="1" applyFont="1" applyFill="1" applyBorder="1" applyAlignment="1">
      <alignment horizontal="left" vertical="center" wrapText="1"/>
    </xf>
    <xf numFmtId="166" fontId="13" fillId="0" borderId="5" xfId="1" applyNumberFormat="1" applyFont="1" applyFill="1" applyBorder="1" applyAlignment="1">
      <alignment horizontal="left" vertical="center" wrapText="1"/>
    </xf>
    <xf numFmtId="0" fontId="13" fillId="0" borderId="5" xfId="0" applyFont="1" applyFill="1" applyBorder="1" applyAlignment="1">
      <alignment horizontal="left" vertical="center" wrapText="1"/>
    </xf>
    <xf numFmtId="3" fontId="13" fillId="0" borderId="16" xfId="0" applyNumberFormat="1" applyFont="1" applyFill="1" applyBorder="1" applyAlignment="1">
      <alignment horizontal="left" vertical="center" wrapText="1"/>
    </xf>
    <xf numFmtId="3" fontId="13" fillId="0" borderId="18" xfId="0" applyNumberFormat="1" applyFont="1" applyFill="1" applyBorder="1" applyAlignment="1">
      <alignment horizontal="left" vertical="center" wrapText="1"/>
    </xf>
    <xf numFmtId="3" fontId="13" fillId="0" borderId="5" xfId="0" applyNumberFormat="1" applyFont="1" applyFill="1" applyBorder="1" applyAlignment="1">
      <alignment horizontal="left" vertical="center" wrapText="1"/>
    </xf>
    <xf numFmtId="1" fontId="13" fillId="0" borderId="16" xfId="1" applyNumberFormat="1" applyFont="1" applyFill="1" applyBorder="1" applyAlignment="1">
      <alignment horizontal="left" vertical="center"/>
    </xf>
    <xf numFmtId="1" fontId="13" fillId="0" borderId="18" xfId="1" applyNumberFormat="1" applyFont="1" applyFill="1" applyBorder="1" applyAlignment="1">
      <alignment horizontal="left" vertical="center"/>
    </xf>
    <xf numFmtId="1" fontId="13" fillId="0" borderId="5" xfId="1" applyNumberFormat="1" applyFont="1" applyFill="1" applyBorder="1" applyAlignment="1">
      <alignment horizontal="left" vertical="center"/>
    </xf>
    <xf numFmtId="0" fontId="12" fillId="0" borderId="1" xfId="0" applyFont="1" applyBorder="1" applyAlignment="1">
      <alignment horizontal="left" vertical="center"/>
    </xf>
    <xf numFmtId="0" fontId="13" fillId="6" borderId="10"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4" fillId="0" borderId="16" xfId="0" applyFont="1" applyBorder="1" applyAlignment="1">
      <alignment horizontal="center" vertical="center" wrapText="1"/>
    </xf>
    <xf numFmtId="0" fontId="14" fillId="0" borderId="1" xfId="0" applyFont="1" applyBorder="1" applyAlignment="1">
      <alignment horizontal="left" vertical="center"/>
    </xf>
    <xf numFmtId="0" fontId="13" fillId="6" borderId="7" xfId="0" applyFont="1" applyFill="1" applyBorder="1" applyAlignment="1">
      <alignment horizontal="center" vertical="center" wrapText="1"/>
    </xf>
    <xf numFmtId="0" fontId="13" fillId="6" borderId="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vertical="center" wrapText="1"/>
    </xf>
    <xf numFmtId="0" fontId="16" fillId="0" borderId="9" xfId="0" applyFont="1" applyBorder="1" applyAlignment="1">
      <alignment horizontal="left" vertical="center" wrapText="1"/>
    </xf>
    <xf numFmtId="0" fontId="16" fillId="0" borderId="2" xfId="0" applyFont="1" applyBorder="1" applyAlignment="1">
      <alignment horizontal="left" vertical="center" wrapText="1"/>
    </xf>
    <xf numFmtId="0" fontId="14"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12" fillId="7" borderId="8" xfId="0" applyFont="1" applyFill="1" applyBorder="1" applyAlignment="1">
      <alignment horizontal="left" vertical="center"/>
    </xf>
    <xf numFmtId="0" fontId="12" fillId="7" borderId="9" xfId="0" applyFont="1" applyFill="1" applyBorder="1" applyAlignment="1">
      <alignment horizontal="left" vertical="center"/>
    </xf>
    <xf numFmtId="0" fontId="12" fillId="7" borderId="2" xfId="0" applyFont="1" applyFill="1" applyBorder="1" applyAlignment="1">
      <alignment horizontal="left" vertical="center"/>
    </xf>
    <xf numFmtId="0" fontId="14" fillId="0" borderId="2" xfId="0" applyFont="1" applyBorder="1" applyAlignment="1">
      <alignment horizontal="left" vertical="center"/>
    </xf>
    <xf numFmtId="0" fontId="14" fillId="0" borderId="5" xfId="0" applyFont="1" applyBorder="1" applyAlignment="1">
      <alignment horizontal="center" vertical="center" wrapText="1"/>
    </xf>
    <xf numFmtId="0" fontId="12" fillId="7" borderId="28" xfId="0" applyFont="1" applyFill="1" applyBorder="1" applyAlignment="1">
      <alignment horizontal="left" vertical="center" wrapText="1"/>
    </xf>
    <xf numFmtId="0" fontId="12" fillId="7" borderId="29" xfId="0" applyFont="1" applyFill="1" applyBorder="1" applyAlignment="1">
      <alignment horizontal="left" vertical="center" wrapText="1"/>
    </xf>
    <xf numFmtId="0" fontId="12" fillId="7" borderId="30" xfId="0" applyFont="1" applyFill="1" applyBorder="1" applyAlignment="1">
      <alignment horizontal="left" vertical="center" wrapText="1"/>
    </xf>
    <xf numFmtId="0" fontId="12" fillId="7" borderId="15" xfId="0" applyFont="1" applyFill="1" applyBorder="1" applyAlignment="1">
      <alignment horizontal="left" vertical="center" wrapText="1"/>
    </xf>
    <xf numFmtId="0" fontId="12" fillId="7" borderId="13" xfId="0" applyFont="1" applyFill="1" applyBorder="1" applyAlignment="1">
      <alignment horizontal="left" vertical="center"/>
    </xf>
    <xf numFmtId="0" fontId="12" fillId="7" borderId="14" xfId="0" applyFont="1" applyFill="1" applyBorder="1" applyAlignment="1">
      <alignment horizontal="left" vertical="center"/>
    </xf>
    <xf numFmtId="0" fontId="13" fillId="6" borderId="27" xfId="0" applyFont="1" applyFill="1" applyBorder="1" applyAlignment="1">
      <alignment horizontal="center" vertical="center"/>
    </xf>
    <xf numFmtId="0" fontId="13" fillId="6" borderId="13" xfId="0" applyFont="1" applyFill="1" applyBorder="1" applyAlignment="1">
      <alignment horizontal="center" vertical="center"/>
    </xf>
    <xf numFmtId="0" fontId="13" fillId="6" borderId="14" xfId="0" applyFont="1" applyFill="1" applyBorder="1" applyAlignment="1">
      <alignment horizontal="center" vertical="center"/>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cellXfs>
  <cellStyles count="4">
    <cellStyle name="Millares" xfId="1" builtinId="3"/>
    <cellStyle name="Moneda" xfId="3" builtinId="4"/>
    <cellStyle name="Normal" xfId="0" builtinId="0"/>
    <cellStyle name="Porcentaje" xfId="2" builtinId="5"/>
  </cellStyles>
  <dxfs count="36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4052023%20Papel%20de%20Trabajo%20Reporte%20SIT%20-Dolly.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apel%20de%20Trabajo%20Reporte%20SIT%20Diana%20Final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GORIA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EGORI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8"/>
  <sheetViews>
    <sheetView workbookViewId="0">
      <selection activeCell="D11" sqref="D11"/>
    </sheetView>
  </sheetViews>
  <sheetFormatPr baseColWidth="10" defaultRowHeight="15" x14ac:dyDescent="0.25"/>
  <cols>
    <col min="1" max="1" width="56.28515625" customWidth="1"/>
  </cols>
  <sheetData>
    <row r="1" spans="1:5" ht="25.5" x14ac:dyDescent="0.25">
      <c r="A1" s="14" t="s">
        <v>28</v>
      </c>
      <c r="C1" t="s">
        <v>106</v>
      </c>
      <c r="E1" t="s">
        <v>106</v>
      </c>
    </row>
    <row r="2" spans="1:5" x14ac:dyDescent="0.25">
      <c r="A2" s="13" t="s">
        <v>0</v>
      </c>
      <c r="C2" t="s">
        <v>107</v>
      </c>
      <c r="E2" t="s">
        <v>107</v>
      </c>
    </row>
    <row r="3" spans="1:5" x14ac:dyDescent="0.25">
      <c r="A3" s="13" t="s">
        <v>1</v>
      </c>
      <c r="C3" t="s">
        <v>66</v>
      </c>
      <c r="E3" t="s">
        <v>115</v>
      </c>
    </row>
    <row r="4" spans="1:5" x14ac:dyDescent="0.25">
      <c r="A4" s="13" t="s">
        <v>2</v>
      </c>
    </row>
    <row r="5" spans="1:5" x14ac:dyDescent="0.25">
      <c r="A5" s="13" t="s">
        <v>3</v>
      </c>
    </row>
    <row r="6" spans="1:5" x14ac:dyDescent="0.25">
      <c r="A6" s="13" t="s">
        <v>4</v>
      </c>
    </row>
    <row r="7" spans="1:5" x14ac:dyDescent="0.25">
      <c r="A7" s="13" t="s">
        <v>5</v>
      </c>
    </row>
    <row r="8" spans="1:5" x14ac:dyDescent="0.25">
      <c r="A8" s="13" t="s">
        <v>6</v>
      </c>
    </row>
    <row r="9" spans="1:5" x14ac:dyDescent="0.25">
      <c r="A9" s="13" t="s">
        <v>7</v>
      </c>
    </row>
    <row r="10" spans="1:5" x14ac:dyDescent="0.25">
      <c r="A10" s="13" t="s">
        <v>8</v>
      </c>
    </row>
    <row r="11" spans="1:5" x14ac:dyDescent="0.25">
      <c r="A11" s="13" t="s">
        <v>9</v>
      </c>
    </row>
    <row r="12" spans="1:5" x14ac:dyDescent="0.25">
      <c r="A12" s="13" t="s">
        <v>10</v>
      </c>
    </row>
    <row r="13" spans="1:5" x14ac:dyDescent="0.25">
      <c r="A13" s="13" t="s">
        <v>11</v>
      </c>
    </row>
    <row r="14" spans="1:5" x14ac:dyDescent="0.25">
      <c r="A14" s="13" t="s">
        <v>12</v>
      </c>
    </row>
    <row r="15" spans="1:5" x14ac:dyDescent="0.25">
      <c r="A15" s="13" t="s">
        <v>13</v>
      </c>
    </row>
    <row r="16" spans="1:5" x14ac:dyDescent="0.25">
      <c r="A16" s="13" t="s">
        <v>14</v>
      </c>
    </row>
    <row r="17" spans="1:1" x14ac:dyDescent="0.25">
      <c r="A17" s="13" t="s">
        <v>15</v>
      </c>
    </row>
    <row r="18" spans="1:1" x14ac:dyDescent="0.25">
      <c r="A18" s="13" t="s">
        <v>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48"/>
  <sheetViews>
    <sheetView tabSelected="1" zoomScale="60" zoomScaleNormal="60" workbookViewId="0">
      <pane xSplit="4" ySplit="5" topLeftCell="E6" activePane="bottomRight" state="frozen"/>
      <selection pane="topRight" activeCell="E1" sqref="E1"/>
      <selection pane="bottomLeft" activeCell="A5" sqref="A5"/>
      <selection pane="bottomRight" sqref="A1:AR1"/>
    </sheetView>
  </sheetViews>
  <sheetFormatPr baseColWidth="10" defaultRowHeight="15" x14ac:dyDescent="0.25"/>
  <cols>
    <col min="2" max="2" width="35.140625" customWidth="1"/>
    <col min="4" max="4" width="79.140625" customWidth="1"/>
    <col min="5" max="8" width="15.42578125" customWidth="1"/>
    <col min="9" max="9" width="53.5703125" customWidth="1"/>
    <col min="10" max="13" width="15.42578125" customWidth="1"/>
    <col min="14" max="14" width="54.5703125" customWidth="1"/>
    <col min="15" max="18" width="15.42578125" customWidth="1"/>
    <col min="19" max="19" width="45.7109375" customWidth="1"/>
    <col min="20" max="23" width="15.42578125" customWidth="1"/>
    <col min="24" max="24" width="58.5703125" customWidth="1"/>
    <col min="25" max="28" width="15.42578125" customWidth="1"/>
    <col min="29" max="29" width="42.28515625" customWidth="1"/>
    <col min="30" max="33" width="15.42578125" customWidth="1"/>
    <col min="34" max="34" width="44.140625" customWidth="1"/>
    <col min="35" max="38" width="15.42578125" customWidth="1"/>
    <col min="39" max="39" width="43.140625" customWidth="1"/>
    <col min="40" max="43" width="15.42578125" customWidth="1"/>
    <col min="44" max="44" width="80.7109375" customWidth="1"/>
    <col min="45" max="48" width="14.7109375" customWidth="1"/>
  </cols>
  <sheetData>
    <row r="1" spans="1:44" ht="32.25" thickBot="1" x14ac:dyDescent="0.3">
      <c r="A1" s="436" t="s">
        <v>770</v>
      </c>
      <c r="B1" s="437"/>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F1" s="437"/>
      <c r="AG1" s="437"/>
      <c r="AH1" s="437"/>
      <c r="AI1" s="437"/>
      <c r="AJ1" s="437"/>
      <c r="AK1" s="437"/>
      <c r="AL1" s="437"/>
      <c r="AM1" s="437"/>
      <c r="AN1" s="437"/>
      <c r="AO1" s="437"/>
      <c r="AP1" s="437"/>
      <c r="AQ1" s="437"/>
      <c r="AR1" s="437"/>
    </row>
    <row r="2" spans="1:44" ht="127.5" customHeight="1" x14ac:dyDescent="0.25">
      <c r="A2" s="223" t="s">
        <v>100</v>
      </c>
      <c r="B2" s="223"/>
      <c r="C2" s="223"/>
      <c r="D2" s="223"/>
      <c r="E2" s="209" t="s">
        <v>696</v>
      </c>
      <c r="F2" s="210"/>
      <c r="G2" s="210"/>
      <c r="H2" s="210"/>
      <c r="I2" s="225"/>
      <c r="J2" s="221" t="s">
        <v>697</v>
      </c>
      <c r="K2" s="221"/>
      <c r="L2" s="221"/>
      <c r="M2" s="221"/>
      <c r="N2" s="222"/>
      <c r="O2" s="221" t="s">
        <v>698</v>
      </c>
      <c r="P2" s="221"/>
      <c r="Q2" s="221"/>
      <c r="R2" s="221"/>
      <c r="S2" s="222"/>
      <c r="T2" s="221" t="s">
        <v>699</v>
      </c>
      <c r="U2" s="221"/>
      <c r="V2" s="221"/>
      <c r="W2" s="221"/>
      <c r="X2" s="222"/>
      <c r="Y2" s="221" t="s">
        <v>700</v>
      </c>
      <c r="Z2" s="221"/>
      <c r="AA2" s="221"/>
      <c r="AB2" s="221"/>
      <c r="AC2" s="222"/>
      <c r="AD2" s="221" t="s">
        <v>701</v>
      </c>
      <c r="AE2" s="221"/>
      <c r="AF2" s="221"/>
      <c r="AG2" s="221"/>
      <c r="AH2" s="222"/>
      <c r="AI2" s="221" t="s">
        <v>702</v>
      </c>
      <c r="AJ2" s="221"/>
      <c r="AK2" s="221"/>
      <c r="AL2" s="221"/>
      <c r="AM2" s="222"/>
      <c r="AN2" s="221" t="s">
        <v>703</v>
      </c>
      <c r="AO2" s="221"/>
      <c r="AP2" s="221"/>
      <c r="AQ2" s="221"/>
      <c r="AR2" s="222"/>
    </row>
    <row r="3" spans="1:44" ht="30.75" customHeight="1" x14ac:dyDescent="0.25">
      <c r="A3" s="223" t="s">
        <v>116</v>
      </c>
      <c r="B3" s="213" t="s">
        <v>117</v>
      </c>
      <c r="C3" s="213"/>
      <c r="D3" s="213"/>
      <c r="E3" s="224">
        <v>17201825</v>
      </c>
      <c r="F3" s="210"/>
      <c r="G3" s="210"/>
      <c r="H3" s="210"/>
      <c r="I3" s="210"/>
      <c r="J3" s="215">
        <v>2728937</v>
      </c>
      <c r="K3" s="216"/>
      <c r="L3" s="216"/>
      <c r="M3" s="216"/>
      <c r="N3" s="216"/>
      <c r="O3" s="215">
        <v>9261154.5</v>
      </c>
      <c r="P3" s="216"/>
      <c r="Q3" s="216"/>
      <c r="R3" s="216"/>
      <c r="S3" s="216"/>
      <c r="T3" s="224">
        <v>14177203</v>
      </c>
      <c r="U3" s="210"/>
      <c r="V3" s="210"/>
      <c r="W3" s="210"/>
      <c r="X3" s="225"/>
      <c r="Y3" s="226">
        <v>34333042</v>
      </c>
      <c r="Z3" s="227"/>
      <c r="AA3" s="227"/>
      <c r="AB3" s="227"/>
      <c r="AC3" s="228"/>
      <c r="AD3" s="226">
        <v>21993886</v>
      </c>
      <c r="AE3" s="210"/>
      <c r="AF3" s="210"/>
      <c r="AG3" s="210"/>
      <c r="AH3" s="210"/>
      <c r="AI3" s="211">
        <v>14681091</v>
      </c>
      <c r="AJ3" s="210"/>
      <c r="AK3" s="210"/>
      <c r="AL3" s="210"/>
      <c r="AM3" s="210"/>
      <c r="AN3" s="212"/>
      <c r="AO3" s="212"/>
      <c r="AP3" s="212"/>
      <c r="AQ3" s="212"/>
      <c r="AR3" s="212"/>
    </row>
    <row r="4" spans="1:44" ht="30.75" customHeight="1" x14ac:dyDescent="0.25">
      <c r="A4" s="223"/>
      <c r="B4" s="213" t="s">
        <v>118</v>
      </c>
      <c r="C4" s="213"/>
      <c r="D4" s="213"/>
      <c r="E4" s="214">
        <v>1606800</v>
      </c>
      <c r="F4" s="210"/>
      <c r="G4" s="210"/>
      <c r="H4" s="210"/>
      <c r="I4" s="210"/>
      <c r="J4" s="215">
        <v>535600</v>
      </c>
      <c r="K4" s="216"/>
      <c r="L4" s="216"/>
      <c r="M4" s="216"/>
      <c r="N4" s="216"/>
      <c r="O4" s="215">
        <v>1071200</v>
      </c>
      <c r="P4" s="216"/>
      <c r="Q4" s="216"/>
      <c r="R4" s="216"/>
      <c r="S4" s="216"/>
      <c r="T4" s="224">
        <v>1071200</v>
      </c>
      <c r="U4" s="210"/>
      <c r="V4" s="210"/>
      <c r="W4" s="210"/>
      <c r="X4" s="210"/>
      <c r="Y4" s="209"/>
      <c r="Z4" s="210"/>
      <c r="AA4" s="210"/>
      <c r="AB4" s="210"/>
      <c r="AC4" s="210"/>
      <c r="AD4" s="211"/>
      <c r="AE4" s="210"/>
      <c r="AF4" s="210"/>
      <c r="AG4" s="210"/>
      <c r="AH4" s="210"/>
      <c r="AI4" s="209"/>
      <c r="AJ4" s="210"/>
      <c r="AK4" s="210"/>
      <c r="AL4" s="210"/>
      <c r="AM4" s="210"/>
      <c r="AN4" s="212"/>
      <c r="AO4" s="212"/>
      <c r="AP4" s="212"/>
      <c r="AQ4" s="212"/>
      <c r="AR4" s="212"/>
    </row>
    <row r="5" spans="1:44" ht="30.75" customHeight="1" x14ac:dyDescent="0.25">
      <c r="A5" s="223"/>
      <c r="B5" s="213" t="s">
        <v>119</v>
      </c>
      <c r="C5" s="213"/>
      <c r="D5" s="213"/>
      <c r="E5" s="214">
        <v>0</v>
      </c>
      <c r="F5" s="210"/>
      <c r="G5" s="210"/>
      <c r="H5" s="210"/>
      <c r="I5" s="210"/>
      <c r="J5" s="215">
        <v>7259</v>
      </c>
      <c r="K5" s="216"/>
      <c r="L5" s="216"/>
      <c r="M5" s="216"/>
      <c r="N5" s="216"/>
      <c r="O5" s="215">
        <v>10629</v>
      </c>
      <c r="P5" s="216"/>
      <c r="Q5" s="216"/>
      <c r="R5" s="216"/>
      <c r="S5" s="216"/>
      <c r="T5" s="217">
        <v>106.134</v>
      </c>
      <c r="U5" s="218"/>
      <c r="V5" s="218"/>
      <c r="W5" s="218"/>
      <c r="X5" s="218"/>
      <c r="Y5" s="219">
        <v>5282</v>
      </c>
      <c r="Z5" s="220"/>
      <c r="AA5" s="220"/>
      <c r="AB5" s="220"/>
      <c r="AC5" s="220"/>
      <c r="AD5" s="209">
        <v>0</v>
      </c>
      <c r="AE5" s="210"/>
      <c r="AF5" s="210"/>
      <c r="AG5" s="210"/>
      <c r="AH5" s="210"/>
      <c r="AI5" s="209">
        <v>0</v>
      </c>
      <c r="AJ5" s="210"/>
      <c r="AK5" s="210"/>
      <c r="AL5" s="210"/>
      <c r="AM5" s="210"/>
      <c r="AN5" s="212"/>
      <c r="AO5" s="212"/>
      <c r="AP5" s="212"/>
      <c r="AQ5" s="212"/>
      <c r="AR5" s="212"/>
    </row>
    <row r="6" spans="1:44" ht="63" customHeight="1" thickBot="1" x14ac:dyDescent="0.3">
      <c r="A6" s="77"/>
      <c r="B6" s="78" t="s">
        <v>67</v>
      </c>
      <c r="C6" s="78" t="s">
        <v>68</v>
      </c>
      <c r="D6" s="78" t="s">
        <v>69</v>
      </c>
      <c r="E6" s="79" t="s">
        <v>63</v>
      </c>
      <c r="F6" s="79" t="s">
        <v>64</v>
      </c>
      <c r="G6" s="79" t="s">
        <v>65</v>
      </c>
      <c r="H6" s="79" t="s">
        <v>62</v>
      </c>
      <c r="I6" s="79" t="s">
        <v>58</v>
      </c>
      <c r="J6" s="79" t="s">
        <v>63</v>
      </c>
      <c r="K6" s="79" t="s">
        <v>64</v>
      </c>
      <c r="L6" s="79" t="s">
        <v>65</v>
      </c>
      <c r="M6" s="79" t="s">
        <v>62</v>
      </c>
      <c r="N6" s="79" t="s">
        <v>58</v>
      </c>
      <c r="O6" s="79" t="s">
        <v>63</v>
      </c>
      <c r="P6" s="79" t="s">
        <v>64</v>
      </c>
      <c r="Q6" s="79" t="s">
        <v>65</v>
      </c>
      <c r="R6" s="79" t="s">
        <v>62</v>
      </c>
      <c r="S6" s="79" t="s">
        <v>58</v>
      </c>
      <c r="T6" s="79" t="s">
        <v>63</v>
      </c>
      <c r="U6" s="79" t="s">
        <v>64</v>
      </c>
      <c r="V6" s="79" t="s">
        <v>65</v>
      </c>
      <c r="W6" s="79" t="s">
        <v>62</v>
      </c>
      <c r="X6" s="79" t="s">
        <v>58</v>
      </c>
      <c r="Y6" s="79" t="s">
        <v>63</v>
      </c>
      <c r="Z6" s="79" t="s">
        <v>64</v>
      </c>
      <c r="AA6" s="79" t="s">
        <v>65</v>
      </c>
      <c r="AB6" s="79" t="s">
        <v>62</v>
      </c>
      <c r="AC6" s="79" t="s">
        <v>58</v>
      </c>
      <c r="AD6" s="79" t="s">
        <v>63</v>
      </c>
      <c r="AE6" s="79" t="s">
        <v>64</v>
      </c>
      <c r="AF6" s="79" t="s">
        <v>65</v>
      </c>
      <c r="AG6" s="79" t="s">
        <v>62</v>
      </c>
      <c r="AH6" s="79" t="s">
        <v>58</v>
      </c>
      <c r="AI6" s="79" t="s">
        <v>63</v>
      </c>
      <c r="AJ6" s="79" t="s">
        <v>64</v>
      </c>
      <c r="AK6" s="79" t="s">
        <v>65</v>
      </c>
      <c r="AL6" s="79" t="s">
        <v>62</v>
      </c>
      <c r="AM6" s="79" t="s">
        <v>58</v>
      </c>
      <c r="AN6" s="79" t="s">
        <v>63</v>
      </c>
      <c r="AO6" s="79" t="s">
        <v>64</v>
      </c>
      <c r="AP6" s="79" t="s">
        <v>65</v>
      </c>
      <c r="AQ6" s="79" t="s">
        <v>62</v>
      </c>
      <c r="AR6" s="79" t="s">
        <v>58</v>
      </c>
    </row>
    <row r="7" spans="1:44" ht="66.75" customHeight="1" x14ac:dyDescent="0.25">
      <c r="A7" s="205" t="s">
        <v>112</v>
      </c>
      <c r="B7" s="207" t="s">
        <v>123</v>
      </c>
      <c r="C7" s="208"/>
      <c r="D7" s="98" t="s">
        <v>109</v>
      </c>
      <c r="E7" s="80"/>
      <c r="F7" s="81"/>
      <c r="G7" s="81" t="s">
        <v>107</v>
      </c>
      <c r="H7" s="117" t="s">
        <v>66</v>
      </c>
      <c r="I7" s="199" t="s">
        <v>741</v>
      </c>
      <c r="J7" s="82" t="s">
        <v>107</v>
      </c>
      <c r="K7" s="83"/>
      <c r="L7" s="83" t="s">
        <v>107</v>
      </c>
      <c r="M7" s="117"/>
      <c r="N7" s="199" t="s">
        <v>742</v>
      </c>
      <c r="O7" s="82"/>
      <c r="P7" s="81"/>
      <c r="Q7" s="81" t="s">
        <v>107</v>
      </c>
      <c r="R7" s="117"/>
      <c r="S7" s="199" t="s">
        <v>743</v>
      </c>
      <c r="T7" s="82"/>
      <c r="U7" s="83" t="s">
        <v>106</v>
      </c>
      <c r="V7" s="83" t="s">
        <v>107</v>
      </c>
      <c r="W7" s="117"/>
      <c r="X7" s="199" t="s">
        <v>744</v>
      </c>
      <c r="Y7" s="82"/>
      <c r="Z7" s="81"/>
      <c r="AA7" s="83" t="s">
        <v>107</v>
      </c>
      <c r="AB7" s="117"/>
      <c r="AC7" s="190" t="s">
        <v>704</v>
      </c>
      <c r="AD7" s="82"/>
      <c r="AE7" s="83"/>
      <c r="AF7" s="83" t="s">
        <v>107</v>
      </c>
      <c r="AG7" s="117"/>
      <c r="AH7" s="190" t="s">
        <v>705</v>
      </c>
      <c r="AI7" s="82"/>
      <c r="AJ7" s="83"/>
      <c r="AK7" s="83" t="s">
        <v>106</v>
      </c>
      <c r="AL7" s="117" t="s">
        <v>106</v>
      </c>
      <c r="AM7" s="190" t="s">
        <v>706</v>
      </c>
      <c r="AN7" s="82"/>
      <c r="AO7" s="83"/>
      <c r="AP7" s="83" t="s">
        <v>107</v>
      </c>
      <c r="AQ7" s="117"/>
      <c r="AR7" s="192"/>
    </row>
    <row r="8" spans="1:44" ht="66.75" customHeight="1" x14ac:dyDescent="0.25">
      <c r="A8" s="206"/>
      <c r="B8" s="207"/>
      <c r="C8" s="208"/>
      <c r="D8" s="98" t="s">
        <v>110</v>
      </c>
      <c r="E8" s="80"/>
      <c r="F8" s="81"/>
      <c r="G8" s="81" t="s">
        <v>107</v>
      </c>
      <c r="H8" s="118"/>
      <c r="I8" s="199"/>
      <c r="J8" s="82" t="s">
        <v>107</v>
      </c>
      <c r="K8" s="83"/>
      <c r="L8" s="83" t="s">
        <v>107</v>
      </c>
      <c r="M8" s="118"/>
      <c r="N8" s="199"/>
      <c r="O8" s="82"/>
      <c r="P8" s="81"/>
      <c r="Q8" s="81" t="s">
        <v>107</v>
      </c>
      <c r="R8" s="118"/>
      <c r="S8" s="199"/>
      <c r="T8" s="82"/>
      <c r="U8" s="83" t="s">
        <v>106</v>
      </c>
      <c r="V8" s="83" t="s">
        <v>107</v>
      </c>
      <c r="W8" s="118"/>
      <c r="X8" s="199"/>
      <c r="Y8" s="82"/>
      <c r="Z8" s="81"/>
      <c r="AA8" s="83" t="s">
        <v>107</v>
      </c>
      <c r="AB8" s="118"/>
      <c r="AC8" s="191"/>
      <c r="AD8" s="82"/>
      <c r="AE8" s="83"/>
      <c r="AF8" s="83" t="s">
        <v>107</v>
      </c>
      <c r="AG8" s="118"/>
      <c r="AH8" s="190"/>
      <c r="AI8" s="82"/>
      <c r="AJ8" s="83"/>
      <c r="AK8" s="83" t="s">
        <v>106</v>
      </c>
      <c r="AL8" s="118"/>
      <c r="AM8" s="191"/>
      <c r="AN8" s="82"/>
      <c r="AO8" s="83"/>
      <c r="AP8" s="83" t="s">
        <v>107</v>
      </c>
      <c r="AQ8" s="118"/>
      <c r="AR8" s="193"/>
    </row>
    <row r="9" spans="1:44" ht="66.75" customHeight="1" x14ac:dyDescent="0.25">
      <c r="A9" s="206"/>
      <c r="B9" s="207"/>
      <c r="C9" s="208"/>
      <c r="D9" s="98" t="s">
        <v>113</v>
      </c>
      <c r="E9" s="80"/>
      <c r="F9" s="81"/>
      <c r="G9" s="81" t="s">
        <v>107</v>
      </c>
      <c r="H9" s="118"/>
      <c r="I9" s="199"/>
      <c r="J9" s="82" t="s">
        <v>107</v>
      </c>
      <c r="K9" s="83"/>
      <c r="L9" s="83" t="s">
        <v>107</v>
      </c>
      <c r="M9" s="118"/>
      <c r="N9" s="199"/>
      <c r="O9" s="82"/>
      <c r="P9" s="81"/>
      <c r="Q9" s="81" t="s">
        <v>107</v>
      </c>
      <c r="R9" s="118"/>
      <c r="S9" s="199"/>
      <c r="T9" s="82"/>
      <c r="U9" s="83" t="s">
        <v>106</v>
      </c>
      <c r="V9" s="83" t="s">
        <v>107</v>
      </c>
      <c r="W9" s="118"/>
      <c r="X9" s="199"/>
      <c r="Y9" s="82"/>
      <c r="Z9" s="81"/>
      <c r="AA9" s="83" t="s">
        <v>107</v>
      </c>
      <c r="AB9" s="118"/>
      <c r="AC9" s="191"/>
      <c r="AD9" s="82"/>
      <c r="AE9" s="83"/>
      <c r="AF9" s="83" t="s">
        <v>107</v>
      </c>
      <c r="AG9" s="118"/>
      <c r="AH9" s="190"/>
      <c r="AI9" s="82"/>
      <c r="AJ9" s="83"/>
      <c r="AK9" s="83" t="s">
        <v>106</v>
      </c>
      <c r="AL9" s="118"/>
      <c r="AM9" s="191"/>
      <c r="AN9" s="82"/>
      <c r="AO9" s="83"/>
      <c r="AP9" s="83" t="s">
        <v>107</v>
      </c>
      <c r="AQ9" s="118"/>
      <c r="AR9" s="193"/>
    </row>
    <row r="10" spans="1:44" ht="66.75" customHeight="1" x14ac:dyDescent="0.25">
      <c r="A10" s="206"/>
      <c r="B10" s="207"/>
      <c r="C10" s="208"/>
      <c r="D10" s="98" t="s">
        <v>120</v>
      </c>
      <c r="E10" s="80"/>
      <c r="F10" s="81"/>
      <c r="G10" s="81" t="s">
        <v>107</v>
      </c>
      <c r="H10" s="118"/>
      <c r="I10" s="199"/>
      <c r="J10" s="82" t="s">
        <v>107</v>
      </c>
      <c r="K10" s="83"/>
      <c r="L10" s="83" t="s">
        <v>107</v>
      </c>
      <c r="M10" s="118"/>
      <c r="N10" s="199"/>
      <c r="O10" s="82"/>
      <c r="P10" s="81"/>
      <c r="Q10" s="81" t="s">
        <v>107</v>
      </c>
      <c r="R10" s="118"/>
      <c r="S10" s="199"/>
      <c r="T10" s="82"/>
      <c r="U10" s="83" t="s">
        <v>66</v>
      </c>
      <c r="V10" s="83" t="s">
        <v>66</v>
      </c>
      <c r="W10" s="118"/>
      <c r="X10" s="199"/>
      <c r="Y10" s="82"/>
      <c r="Z10" s="81"/>
      <c r="AA10" s="83" t="s">
        <v>107</v>
      </c>
      <c r="AB10" s="118"/>
      <c r="AC10" s="191"/>
      <c r="AD10" s="82"/>
      <c r="AE10" s="83"/>
      <c r="AF10" s="83" t="s">
        <v>107</v>
      </c>
      <c r="AG10" s="118"/>
      <c r="AH10" s="190"/>
      <c r="AI10" s="82"/>
      <c r="AJ10" s="83"/>
      <c r="AK10" s="83" t="s">
        <v>107</v>
      </c>
      <c r="AL10" s="118"/>
      <c r="AM10" s="191"/>
      <c r="AN10" s="82"/>
      <c r="AO10" s="83"/>
      <c r="AP10" s="83" t="s">
        <v>107</v>
      </c>
      <c r="AQ10" s="118"/>
      <c r="AR10" s="193"/>
    </row>
    <row r="11" spans="1:44" ht="66.75" customHeight="1" x14ac:dyDescent="0.25">
      <c r="A11" s="206"/>
      <c r="B11" s="207"/>
      <c r="C11" s="208"/>
      <c r="D11" s="98" t="s">
        <v>111</v>
      </c>
      <c r="E11" s="80"/>
      <c r="F11" s="81"/>
      <c r="G11" s="81" t="s">
        <v>107</v>
      </c>
      <c r="H11" s="119"/>
      <c r="I11" s="199"/>
      <c r="J11" s="82" t="s">
        <v>107</v>
      </c>
      <c r="K11" s="83"/>
      <c r="L11" s="83" t="s">
        <v>107</v>
      </c>
      <c r="M11" s="119"/>
      <c r="N11" s="199"/>
      <c r="O11" s="82"/>
      <c r="P11" s="81"/>
      <c r="Q11" s="81" t="s">
        <v>107</v>
      </c>
      <c r="R11" s="119"/>
      <c r="S11" s="199"/>
      <c r="T11" s="82"/>
      <c r="U11" s="83" t="s">
        <v>106</v>
      </c>
      <c r="V11" s="83" t="s">
        <v>107</v>
      </c>
      <c r="W11" s="119"/>
      <c r="X11" s="199"/>
      <c r="Y11" s="82"/>
      <c r="Z11" s="81"/>
      <c r="AA11" s="83" t="s">
        <v>107</v>
      </c>
      <c r="AB11" s="119"/>
      <c r="AC11" s="191"/>
      <c r="AD11" s="82"/>
      <c r="AE11" s="83"/>
      <c r="AF11" s="83" t="s">
        <v>107</v>
      </c>
      <c r="AG11" s="119"/>
      <c r="AH11" s="190"/>
      <c r="AI11" s="82"/>
      <c r="AJ11" s="83"/>
      <c r="AK11" s="83" t="s">
        <v>106</v>
      </c>
      <c r="AL11" s="119"/>
      <c r="AM11" s="191"/>
      <c r="AN11" s="82"/>
      <c r="AO11" s="83"/>
      <c r="AP11" s="83" t="s">
        <v>107</v>
      </c>
      <c r="AQ11" s="119"/>
      <c r="AR11" s="193"/>
    </row>
    <row r="12" spans="1:44" ht="50.25" customHeight="1" x14ac:dyDescent="0.25">
      <c r="A12" s="194" t="s">
        <v>101</v>
      </c>
      <c r="B12" s="171" t="s">
        <v>72</v>
      </c>
      <c r="C12" s="145" t="s">
        <v>70</v>
      </c>
      <c r="D12" s="75" t="s">
        <v>59</v>
      </c>
      <c r="E12" s="81"/>
      <c r="F12" s="81" t="s">
        <v>106</v>
      </c>
      <c r="G12" s="81" t="s">
        <v>107</v>
      </c>
      <c r="H12" s="117" t="s">
        <v>106</v>
      </c>
      <c r="I12" s="178" t="s">
        <v>707</v>
      </c>
      <c r="J12" s="83" t="s">
        <v>107</v>
      </c>
      <c r="K12" s="83"/>
      <c r="L12" s="83" t="s">
        <v>107</v>
      </c>
      <c r="M12" s="117"/>
      <c r="N12" s="178" t="s">
        <v>746</v>
      </c>
      <c r="O12" s="83"/>
      <c r="P12" s="81"/>
      <c r="Q12" s="81" t="s">
        <v>107</v>
      </c>
      <c r="R12" s="117"/>
      <c r="S12" s="178" t="s">
        <v>747</v>
      </c>
      <c r="T12" s="83"/>
      <c r="U12" s="83" t="s">
        <v>106</v>
      </c>
      <c r="V12" s="83" t="s">
        <v>106</v>
      </c>
      <c r="W12" s="150"/>
      <c r="X12" s="153" t="s">
        <v>749</v>
      </c>
      <c r="Y12" s="99"/>
      <c r="Z12" s="100"/>
      <c r="AA12" s="99" t="s">
        <v>107</v>
      </c>
      <c r="AB12" s="150"/>
      <c r="AC12" s="186" t="s">
        <v>708</v>
      </c>
      <c r="AD12" s="99"/>
      <c r="AE12" s="99"/>
      <c r="AF12" s="99" t="s">
        <v>107</v>
      </c>
      <c r="AG12" s="150"/>
      <c r="AH12" s="153" t="s">
        <v>709</v>
      </c>
      <c r="AI12" s="99"/>
      <c r="AJ12" s="99" t="s">
        <v>66</v>
      </c>
      <c r="AK12" s="99" t="s">
        <v>66</v>
      </c>
      <c r="AL12" s="150" t="s">
        <v>66</v>
      </c>
      <c r="AM12" s="187" t="s">
        <v>710</v>
      </c>
      <c r="AN12" s="83"/>
      <c r="AO12" s="83"/>
      <c r="AP12" s="83" t="s">
        <v>107</v>
      </c>
      <c r="AQ12" s="117"/>
      <c r="AR12" s="200"/>
    </row>
    <row r="13" spans="1:44" ht="47.25" customHeight="1" x14ac:dyDescent="0.25">
      <c r="A13" s="195"/>
      <c r="B13" s="172"/>
      <c r="C13" s="145"/>
      <c r="D13" s="73" t="s">
        <v>60</v>
      </c>
      <c r="E13" s="81"/>
      <c r="F13" s="81" t="s">
        <v>106</v>
      </c>
      <c r="G13" s="81" t="s">
        <v>107</v>
      </c>
      <c r="H13" s="118"/>
      <c r="I13" s="197"/>
      <c r="J13" s="83" t="s">
        <v>107</v>
      </c>
      <c r="K13" s="83"/>
      <c r="L13" s="83" t="s">
        <v>107</v>
      </c>
      <c r="M13" s="118"/>
      <c r="N13" s="179"/>
      <c r="O13" s="83"/>
      <c r="P13" s="81"/>
      <c r="Q13" s="81" t="s">
        <v>107</v>
      </c>
      <c r="R13" s="118"/>
      <c r="S13" s="179"/>
      <c r="T13" s="83"/>
      <c r="U13" s="83" t="s">
        <v>106</v>
      </c>
      <c r="V13" s="83" t="s">
        <v>106</v>
      </c>
      <c r="W13" s="151"/>
      <c r="X13" s="161"/>
      <c r="Y13" s="99"/>
      <c r="Z13" s="100"/>
      <c r="AA13" s="99" t="s">
        <v>107</v>
      </c>
      <c r="AB13" s="151"/>
      <c r="AC13" s="161"/>
      <c r="AD13" s="99"/>
      <c r="AE13" s="99"/>
      <c r="AF13" s="99" t="s">
        <v>107</v>
      </c>
      <c r="AG13" s="151"/>
      <c r="AH13" s="154"/>
      <c r="AI13" s="99"/>
      <c r="AJ13" s="99" t="s">
        <v>66</v>
      </c>
      <c r="AK13" s="99" t="s">
        <v>66</v>
      </c>
      <c r="AL13" s="151"/>
      <c r="AM13" s="188"/>
      <c r="AN13" s="83"/>
      <c r="AO13" s="83"/>
      <c r="AP13" s="83" t="s">
        <v>107</v>
      </c>
      <c r="AQ13" s="118"/>
      <c r="AR13" s="201"/>
    </row>
    <row r="14" spans="1:44" ht="66" customHeight="1" x14ac:dyDescent="0.25">
      <c r="A14" s="195"/>
      <c r="B14" s="172"/>
      <c r="C14" s="145"/>
      <c r="D14" s="73" t="s">
        <v>61</v>
      </c>
      <c r="E14" s="81"/>
      <c r="F14" s="81"/>
      <c r="G14" s="81" t="s">
        <v>107</v>
      </c>
      <c r="H14" s="118"/>
      <c r="I14" s="197"/>
      <c r="J14" s="83" t="s">
        <v>107</v>
      </c>
      <c r="K14" s="83"/>
      <c r="L14" s="83" t="s">
        <v>107</v>
      </c>
      <c r="M14" s="118"/>
      <c r="N14" s="179"/>
      <c r="O14" s="83"/>
      <c r="P14" s="81"/>
      <c r="Q14" s="81" t="s">
        <v>107</v>
      </c>
      <c r="R14" s="118"/>
      <c r="S14" s="179"/>
      <c r="T14" s="83"/>
      <c r="U14" s="83" t="s">
        <v>106</v>
      </c>
      <c r="V14" s="83" t="s">
        <v>106</v>
      </c>
      <c r="W14" s="151"/>
      <c r="X14" s="161"/>
      <c r="Y14" s="99"/>
      <c r="Z14" s="100"/>
      <c r="AA14" s="99" t="s">
        <v>107</v>
      </c>
      <c r="AB14" s="151"/>
      <c r="AC14" s="161"/>
      <c r="AD14" s="99"/>
      <c r="AE14" s="99"/>
      <c r="AF14" s="99" t="s">
        <v>107</v>
      </c>
      <c r="AG14" s="151"/>
      <c r="AH14" s="154"/>
      <c r="AI14" s="99"/>
      <c r="AJ14" s="99" t="s">
        <v>66</v>
      </c>
      <c r="AK14" s="99" t="s">
        <v>66</v>
      </c>
      <c r="AL14" s="151"/>
      <c r="AM14" s="188"/>
      <c r="AN14" s="83"/>
      <c r="AO14" s="83"/>
      <c r="AP14" s="83" t="s">
        <v>107</v>
      </c>
      <c r="AQ14" s="118"/>
      <c r="AR14" s="201"/>
    </row>
    <row r="15" spans="1:44" x14ac:dyDescent="0.25">
      <c r="A15" s="195"/>
      <c r="B15" s="173"/>
      <c r="C15" s="182"/>
      <c r="D15" s="84" t="s">
        <v>71</v>
      </c>
      <c r="E15" s="81"/>
      <c r="F15" s="81"/>
      <c r="G15" s="81" t="s">
        <v>107</v>
      </c>
      <c r="H15" s="119"/>
      <c r="I15" s="198"/>
      <c r="J15" s="83" t="s">
        <v>107</v>
      </c>
      <c r="K15" s="83"/>
      <c r="L15" s="83" t="s">
        <v>107</v>
      </c>
      <c r="M15" s="119"/>
      <c r="N15" s="180"/>
      <c r="O15" s="83"/>
      <c r="P15" s="81"/>
      <c r="Q15" s="81" t="s">
        <v>107</v>
      </c>
      <c r="R15" s="119"/>
      <c r="S15" s="180"/>
      <c r="T15" s="83"/>
      <c r="U15" s="83" t="s">
        <v>106</v>
      </c>
      <c r="V15" s="83" t="s">
        <v>106</v>
      </c>
      <c r="W15" s="152"/>
      <c r="X15" s="156"/>
      <c r="Y15" s="99"/>
      <c r="Z15" s="100"/>
      <c r="AA15" s="99" t="s">
        <v>107</v>
      </c>
      <c r="AB15" s="152"/>
      <c r="AC15" s="156"/>
      <c r="AD15" s="99"/>
      <c r="AE15" s="99"/>
      <c r="AF15" s="99" t="s">
        <v>106</v>
      </c>
      <c r="AG15" s="152"/>
      <c r="AH15" s="155"/>
      <c r="AI15" s="99"/>
      <c r="AJ15" s="99" t="s">
        <v>66</v>
      </c>
      <c r="AK15" s="99" t="s">
        <v>66</v>
      </c>
      <c r="AL15" s="152"/>
      <c r="AM15" s="189"/>
      <c r="AN15" s="83"/>
      <c r="AO15" s="83"/>
      <c r="AP15" s="83" t="s">
        <v>107</v>
      </c>
      <c r="AQ15" s="119"/>
      <c r="AR15" s="166"/>
    </row>
    <row r="16" spans="1:44" ht="28.5" customHeight="1" x14ac:dyDescent="0.25">
      <c r="A16" s="195"/>
      <c r="B16" s="171" t="s">
        <v>73</v>
      </c>
      <c r="C16" s="202" t="s">
        <v>74</v>
      </c>
      <c r="D16" s="85" t="s">
        <v>59</v>
      </c>
      <c r="E16" s="81"/>
      <c r="F16" s="81"/>
      <c r="G16" s="81" t="s">
        <v>107</v>
      </c>
      <c r="H16" s="117" t="s">
        <v>66</v>
      </c>
      <c r="I16" s="178" t="s">
        <v>711</v>
      </c>
      <c r="J16" s="83"/>
      <c r="K16" s="83"/>
      <c r="L16" s="83" t="s">
        <v>107</v>
      </c>
      <c r="M16" s="117"/>
      <c r="N16" s="175"/>
      <c r="O16" s="83"/>
      <c r="P16" s="81"/>
      <c r="Q16" s="81" t="s">
        <v>107</v>
      </c>
      <c r="R16" s="117"/>
      <c r="S16" s="178"/>
      <c r="T16" s="83"/>
      <c r="U16" s="83" t="s">
        <v>107</v>
      </c>
      <c r="V16" s="83" t="s">
        <v>107</v>
      </c>
      <c r="W16" s="150"/>
      <c r="X16" s="159" t="s">
        <v>708</v>
      </c>
      <c r="Y16" s="99"/>
      <c r="Z16" s="100"/>
      <c r="AA16" s="99" t="s">
        <v>107</v>
      </c>
      <c r="AB16" s="150"/>
      <c r="AC16" s="153" t="s">
        <v>708</v>
      </c>
      <c r="AD16" s="99"/>
      <c r="AE16" s="99"/>
      <c r="AF16" s="99" t="s">
        <v>107</v>
      </c>
      <c r="AG16" s="150"/>
      <c r="AH16" s="153" t="s">
        <v>705</v>
      </c>
      <c r="AI16" s="99"/>
      <c r="AJ16" s="99" t="s">
        <v>107</v>
      </c>
      <c r="AK16" s="99" t="s">
        <v>107</v>
      </c>
      <c r="AL16" s="150" t="s">
        <v>107</v>
      </c>
      <c r="AM16" s="159" t="s">
        <v>712</v>
      </c>
      <c r="AN16" s="83"/>
      <c r="AO16" s="83"/>
      <c r="AP16" s="83" t="s">
        <v>107</v>
      </c>
      <c r="AQ16" s="117"/>
      <c r="AR16" s="178"/>
    </row>
    <row r="17" spans="1:44" ht="28.5" customHeight="1" x14ac:dyDescent="0.25">
      <c r="A17" s="195"/>
      <c r="B17" s="172"/>
      <c r="C17" s="203"/>
      <c r="D17" s="85" t="s">
        <v>60</v>
      </c>
      <c r="E17" s="81"/>
      <c r="F17" s="81"/>
      <c r="G17" s="81" t="s">
        <v>107</v>
      </c>
      <c r="H17" s="118"/>
      <c r="I17" s="197"/>
      <c r="J17" s="83"/>
      <c r="K17" s="83"/>
      <c r="L17" s="83" t="s">
        <v>107</v>
      </c>
      <c r="M17" s="118"/>
      <c r="N17" s="176"/>
      <c r="O17" s="83"/>
      <c r="P17" s="81"/>
      <c r="Q17" s="81" t="s">
        <v>107</v>
      </c>
      <c r="R17" s="118"/>
      <c r="S17" s="179"/>
      <c r="T17" s="83"/>
      <c r="U17" s="83" t="s">
        <v>107</v>
      </c>
      <c r="V17" s="83" t="s">
        <v>107</v>
      </c>
      <c r="W17" s="151"/>
      <c r="X17" s="185"/>
      <c r="Y17" s="99"/>
      <c r="Z17" s="100"/>
      <c r="AA17" s="99" t="s">
        <v>107</v>
      </c>
      <c r="AB17" s="151"/>
      <c r="AC17" s="154"/>
      <c r="AD17" s="99"/>
      <c r="AE17" s="99"/>
      <c r="AF17" s="99" t="s">
        <v>107</v>
      </c>
      <c r="AG17" s="151"/>
      <c r="AH17" s="154"/>
      <c r="AI17" s="99"/>
      <c r="AJ17" s="99" t="s">
        <v>107</v>
      </c>
      <c r="AK17" s="99" t="s">
        <v>107</v>
      </c>
      <c r="AL17" s="151"/>
      <c r="AM17" s="185"/>
      <c r="AN17" s="83"/>
      <c r="AO17" s="83"/>
      <c r="AP17" s="83" t="s">
        <v>107</v>
      </c>
      <c r="AQ17" s="118"/>
      <c r="AR17" s="179"/>
    </row>
    <row r="18" spans="1:44" ht="28.5" customHeight="1" x14ac:dyDescent="0.25">
      <c r="A18" s="195"/>
      <c r="B18" s="172"/>
      <c r="C18" s="203"/>
      <c r="D18" s="85" t="s">
        <v>75</v>
      </c>
      <c r="E18" s="81"/>
      <c r="F18" s="81"/>
      <c r="G18" s="81" t="s">
        <v>107</v>
      </c>
      <c r="H18" s="118"/>
      <c r="I18" s="197"/>
      <c r="J18" s="83"/>
      <c r="K18" s="83"/>
      <c r="L18" s="83" t="s">
        <v>107</v>
      </c>
      <c r="M18" s="118"/>
      <c r="N18" s="176"/>
      <c r="O18" s="83"/>
      <c r="P18" s="81"/>
      <c r="Q18" s="81" t="s">
        <v>107</v>
      </c>
      <c r="R18" s="118"/>
      <c r="S18" s="179"/>
      <c r="T18" s="83"/>
      <c r="U18" s="83" t="s">
        <v>107</v>
      </c>
      <c r="V18" s="83" t="s">
        <v>107</v>
      </c>
      <c r="W18" s="151"/>
      <c r="X18" s="185"/>
      <c r="Y18" s="99"/>
      <c r="Z18" s="100"/>
      <c r="AA18" s="99" t="s">
        <v>107</v>
      </c>
      <c r="AB18" s="151"/>
      <c r="AC18" s="154"/>
      <c r="AD18" s="99"/>
      <c r="AE18" s="99"/>
      <c r="AF18" s="99" t="s">
        <v>107</v>
      </c>
      <c r="AG18" s="151"/>
      <c r="AH18" s="154"/>
      <c r="AI18" s="99"/>
      <c r="AJ18" s="99" t="s">
        <v>107</v>
      </c>
      <c r="AK18" s="99" t="s">
        <v>107</v>
      </c>
      <c r="AL18" s="151"/>
      <c r="AM18" s="185"/>
      <c r="AN18" s="83"/>
      <c r="AO18" s="83"/>
      <c r="AP18" s="83" t="s">
        <v>107</v>
      </c>
      <c r="AQ18" s="118"/>
      <c r="AR18" s="179"/>
    </row>
    <row r="19" spans="1:44" ht="28.5" customHeight="1" x14ac:dyDescent="0.25">
      <c r="A19" s="195"/>
      <c r="B19" s="173"/>
      <c r="C19" s="204"/>
      <c r="D19" s="85" t="s">
        <v>76</v>
      </c>
      <c r="E19" s="81"/>
      <c r="F19" s="81" t="s">
        <v>106</v>
      </c>
      <c r="G19" s="81" t="s">
        <v>107</v>
      </c>
      <c r="H19" s="119"/>
      <c r="I19" s="198"/>
      <c r="J19" s="83"/>
      <c r="K19" s="83"/>
      <c r="L19" s="83" t="s">
        <v>107</v>
      </c>
      <c r="M19" s="119"/>
      <c r="N19" s="177"/>
      <c r="O19" s="83"/>
      <c r="P19" s="81"/>
      <c r="Q19" s="81" t="s">
        <v>107</v>
      </c>
      <c r="R19" s="119"/>
      <c r="S19" s="180"/>
      <c r="T19" s="83"/>
      <c r="U19" s="83" t="s">
        <v>107</v>
      </c>
      <c r="V19" s="83" t="s">
        <v>107</v>
      </c>
      <c r="W19" s="152"/>
      <c r="X19" s="160"/>
      <c r="Y19" s="99"/>
      <c r="Z19" s="100"/>
      <c r="AA19" s="99" t="s">
        <v>107</v>
      </c>
      <c r="AB19" s="152"/>
      <c r="AC19" s="155"/>
      <c r="AD19" s="99"/>
      <c r="AE19" s="99"/>
      <c r="AF19" s="99" t="s">
        <v>107</v>
      </c>
      <c r="AG19" s="152"/>
      <c r="AH19" s="155"/>
      <c r="AI19" s="99"/>
      <c r="AJ19" s="99" t="s">
        <v>106</v>
      </c>
      <c r="AK19" s="99" t="s">
        <v>106</v>
      </c>
      <c r="AL19" s="152"/>
      <c r="AM19" s="160"/>
      <c r="AN19" s="83"/>
      <c r="AO19" s="83"/>
      <c r="AP19" s="83" t="s">
        <v>107</v>
      </c>
      <c r="AQ19" s="119"/>
      <c r="AR19" s="180"/>
    </row>
    <row r="20" spans="1:44" ht="28.5" customHeight="1" x14ac:dyDescent="0.25">
      <c r="A20" s="195"/>
      <c r="B20" s="181" t="s">
        <v>77</v>
      </c>
      <c r="C20" s="182" t="s">
        <v>79</v>
      </c>
      <c r="D20" s="85" t="s">
        <v>76</v>
      </c>
      <c r="E20" s="81"/>
      <c r="F20" s="81" t="s">
        <v>106</v>
      </c>
      <c r="G20" s="81" t="s">
        <v>107</v>
      </c>
      <c r="H20" s="117" t="s">
        <v>66</v>
      </c>
      <c r="I20" s="175" t="s">
        <v>711</v>
      </c>
      <c r="J20" s="83"/>
      <c r="K20" s="83"/>
      <c r="L20" s="83" t="s">
        <v>107</v>
      </c>
      <c r="M20" s="117"/>
      <c r="N20" s="175"/>
      <c r="O20" s="83"/>
      <c r="P20" s="81"/>
      <c r="Q20" s="81" t="s">
        <v>107</v>
      </c>
      <c r="R20" s="117"/>
      <c r="S20" s="178"/>
      <c r="T20" s="83"/>
      <c r="U20" s="83" t="s">
        <v>107</v>
      </c>
      <c r="V20" s="83" t="s">
        <v>107</v>
      </c>
      <c r="W20" s="150"/>
      <c r="X20" s="159" t="s">
        <v>708</v>
      </c>
      <c r="Y20" s="99"/>
      <c r="Z20" s="100"/>
      <c r="AA20" s="99" t="s">
        <v>107</v>
      </c>
      <c r="AB20" s="150"/>
      <c r="AC20" s="153" t="s">
        <v>708</v>
      </c>
      <c r="AD20" s="99"/>
      <c r="AE20" s="99"/>
      <c r="AF20" s="99" t="s">
        <v>107</v>
      </c>
      <c r="AG20" s="150"/>
      <c r="AH20" s="153" t="s">
        <v>705</v>
      </c>
      <c r="AI20" s="99"/>
      <c r="AJ20" s="99" t="s">
        <v>107</v>
      </c>
      <c r="AK20" s="99" t="s">
        <v>107</v>
      </c>
      <c r="AL20" s="150" t="s">
        <v>107</v>
      </c>
      <c r="AM20" s="153" t="s">
        <v>713</v>
      </c>
      <c r="AN20" s="83"/>
      <c r="AO20" s="83"/>
      <c r="AP20" s="83" t="s">
        <v>107</v>
      </c>
      <c r="AQ20" s="117"/>
      <c r="AR20" s="178"/>
    </row>
    <row r="21" spans="1:44" ht="28.5" customHeight="1" x14ac:dyDescent="0.25">
      <c r="A21" s="195"/>
      <c r="B21" s="181"/>
      <c r="C21" s="183"/>
      <c r="D21" s="85" t="s">
        <v>78</v>
      </c>
      <c r="E21" s="81"/>
      <c r="F21" s="81"/>
      <c r="G21" s="81" t="s">
        <v>107</v>
      </c>
      <c r="H21" s="118"/>
      <c r="I21" s="176"/>
      <c r="J21" s="83"/>
      <c r="K21" s="83"/>
      <c r="L21" s="83" t="s">
        <v>107</v>
      </c>
      <c r="M21" s="118"/>
      <c r="N21" s="176"/>
      <c r="O21" s="83"/>
      <c r="P21" s="81"/>
      <c r="Q21" s="81" t="s">
        <v>107</v>
      </c>
      <c r="R21" s="118"/>
      <c r="S21" s="179"/>
      <c r="T21" s="83"/>
      <c r="U21" s="83" t="s">
        <v>107</v>
      </c>
      <c r="V21" s="83" t="s">
        <v>107</v>
      </c>
      <c r="W21" s="151"/>
      <c r="X21" s="185"/>
      <c r="Y21" s="99"/>
      <c r="Z21" s="100"/>
      <c r="AA21" s="99" t="s">
        <v>107</v>
      </c>
      <c r="AB21" s="151"/>
      <c r="AC21" s="154"/>
      <c r="AD21" s="99"/>
      <c r="AE21" s="99"/>
      <c r="AF21" s="99" t="s">
        <v>107</v>
      </c>
      <c r="AG21" s="151"/>
      <c r="AH21" s="154"/>
      <c r="AI21" s="99"/>
      <c r="AJ21" s="99" t="s">
        <v>107</v>
      </c>
      <c r="AK21" s="99" t="s">
        <v>107</v>
      </c>
      <c r="AL21" s="151"/>
      <c r="AM21" s="161"/>
      <c r="AN21" s="83"/>
      <c r="AO21" s="83"/>
      <c r="AP21" s="83" t="s">
        <v>107</v>
      </c>
      <c r="AQ21" s="118"/>
      <c r="AR21" s="179"/>
    </row>
    <row r="22" spans="1:44" ht="28.5" customHeight="1" x14ac:dyDescent="0.25">
      <c r="A22" s="195"/>
      <c r="B22" s="181"/>
      <c r="C22" s="184"/>
      <c r="D22" s="85" t="s">
        <v>75</v>
      </c>
      <c r="E22" s="81"/>
      <c r="F22" s="81"/>
      <c r="G22" s="81" t="s">
        <v>107</v>
      </c>
      <c r="H22" s="119"/>
      <c r="I22" s="177"/>
      <c r="J22" s="83"/>
      <c r="K22" s="83"/>
      <c r="L22" s="83" t="s">
        <v>107</v>
      </c>
      <c r="M22" s="119"/>
      <c r="N22" s="177"/>
      <c r="O22" s="83"/>
      <c r="P22" s="81"/>
      <c r="Q22" s="81" t="s">
        <v>107</v>
      </c>
      <c r="R22" s="119"/>
      <c r="S22" s="180"/>
      <c r="T22" s="83"/>
      <c r="U22" s="83" t="s">
        <v>107</v>
      </c>
      <c r="V22" s="83" t="s">
        <v>107</v>
      </c>
      <c r="W22" s="152"/>
      <c r="X22" s="160"/>
      <c r="Y22" s="99"/>
      <c r="Z22" s="100"/>
      <c r="AA22" s="99" t="s">
        <v>107</v>
      </c>
      <c r="AB22" s="152"/>
      <c r="AC22" s="155"/>
      <c r="AD22" s="99"/>
      <c r="AE22" s="99"/>
      <c r="AF22" s="99" t="s">
        <v>107</v>
      </c>
      <c r="AG22" s="152"/>
      <c r="AH22" s="155"/>
      <c r="AI22" s="99"/>
      <c r="AJ22" s="99" t="s">
        <v>107</v>
      </c>
      <c r="AK22" s="99" t="s">
        <v>107</v>
      </c>
      <c r="AL22" s="152"/>
      <c r="AM22" s="156"/>
      <c r="AN22" s="83"/>
      <c r="AO22" s="83"/>
      <c r="AP22" s="83" t="s">
        <v>107</v>
      </c>
      <c r="AQ22" s="119"/>
      <c r="AR22" s="180"/>
    </row>
    <row r="23" spans="1:44" ht="28.5" customHeight="1" x14ac:dyDescent="0.25">
      <c r="A23" s="195"/>
      <c r="B23" s="171" t="s">
        <v>80</v>
      </c>
      <c r="C23" s="146" t="s">
        <v>70</v>
      </c>
      <c r="D23" s="85" t="s">
        <v>81</v>
      </c>
      <c r="E23" s="81"/>
      <c r="F23" s="81" t="s">
        <v>106</v>
      </c>
      <c r="G23" s="81" t="s">
        <v>107</v>
      </c>
      <c r="H23" s="167" t="s">
        <v>66</v>
      </c>
      <c r="I23" s="175" t="s">
        <v>711</v>
      </c>
      <c r="J23" s="83"/>
      <c r="K23" s="83"/>
      <c r="L23" s="83" t="s">
        <v>107</v>
      </c>
      <c r="M23" s="117"/>
      <c r="N23" s="114"/>
      <c r="O23" s="83"/>
      <c r="P23" s="81"/>
      <c r="Q23" s="81" t="s">
        <v>107</v>
      </c>
      <c r="R23" s="167"/>
      <c r="S23" s="135"/>
      <c r="T23" s="83"/>
      <c r="U23" s="83" t="s">
        <v>107</v>
      </c>
      <c r="V23" s="83" t="s">
        <v>107</v>
      </c>
      <c r="W23" s="150"/>
      <c r="X23" s="159" t="s">
        <v>708</v>
      </c>
      <c r="Y23" s="99"/>
      <c r="Z23" s="100"/>
      <c r="AA23" s="99" t="s">
        <v>107</v>
      </c>
      <c r="AB23" s="150"/>
      <c r="AC23" s="153" t="s">
        <v>708</v>
      </c>
      <c r="AD23" s="99"/>
      <c r="AE23" s="99"/>
      <c r="AF23" s="99" t="s">
        <v>107</v>
      </c>
      <c r="AG23" s="150"/>
      <c r="AH23" s="153" t="s">
        <v>705</v>
      </c>
      <c r="AI23" s="99"/>
      <c r="AJ23" s="99" t="s">
        <v>106</v>
      </c>
      <c r="AK23" s="99" t="s">
        <v>106</v>
      </c>
      <c r="AL23" s="150" t="s">
        <v>106</v>
      </c>
      <c r="AM23" s="153" t="s">
        <v>714</v>
      </c>
      <c r="AN23" s="83"/>
      <c r="AO23" s="83"/>
      <c r="AP23" s="83" t="s">
        <v>106</v>
      </c>
      <c r="AQ23" s="167"/>
      <c r="AR23" s="135" t="s">
        <v>715</v>
      </c>
    </row>
    <row r="24" spans="1:44" ht="28.5" customHeight="1" x14ac:dyDescent="0.25">
      <c r="A24" s="195"/>
      <c r="B24" s="172"/>
      <c r="C24" s="146"/>
      <c r="D24" s="85" t="s">
        <v>60</v>
      </c>
      <c r="E24" s="81"/>
      <c r="F24" s="81" t="s">
        <v>106</v>
      </c>
      <c r="G24" s="81" t="s">
        <v>107</v>
      </c>
      <c r="H24" s="168"/>
      <c r="I24" s="176"/>
      <c r="J24" s="83"/>
      <c r="K24" s="83"/>
      <c r="L24" s="83" t="s">
        <v>107</v>
      </c>
      <c r="M24" s="118"/>
      <c r="N24" s="158"/>
      <c r="O24" s="83"/>
      <c r="P24" s="81"/>
      <c r="Q24" s="81" t="s">
        <v>107</v>
      </c>
      <c r="R24" s="168"/>
      <c r="S24" s="136"/>
      <c r="T24" s="83"/>
      <c r="U24" s="83" t="s">
        <v>107</v>
      </c>
      <c r="V24" s="83" t="s">
        <v>107</v>
      </c>
      <c r="W24" s="151"/>
      <c r="X24" s="169"/>
      <c r="Y24" s="99"/>
      <c r="Z24" s="100"/>
      <c r="AA24" s="99" t="s">
        <v>107</v>
      </c>
      <c r="AB24" s="151"/>
      <c r="AC24" s="154"/>
      <c r="AD24" s="99"/>
      <c r="AE24" s="99"/>
      <c r="AF24" s="99" t="s">
        <v>107</v>
      </c>
      <c r="AG24" s="151"/>
      <c r="AH24" s="154"/>
      <c r="AI24" s="99"/>
      <c r="AJ24" s="99" t="s">
        <v>106</v>
      </c>
      <c r="AK24" s="99" t="s">
        <v>106</v>
      </c>
      <c r="AL24" s="151"/>
      <c r="AM24" s="154"/>
      <c r="AN24" s="83"/>
      <c r="AO24" s="83"/>
      <c r="AP24" s="83" t="s">
        <v>106</v>
      </c>
      <c r="AQ24" s="168"/>
      <c r="AR24" s="136"/>
    </row>
    <row r="25" spans="1:44" ht="28.5" customHeight="1" x14ac:dyDescent="0.25">
      <c r="A25" s="195"/>
      <c r="B25" s="172"/>
      <c r="C25" s="146"/>
      <c r="D25" s="85" t="s">
        <v>82</v>
      </c>
      <c r="E25" s="81"/>
      <c r="F25" s="81" t="s">
        <v>66</v>
      </c>
      <c r="G25" s="81" t="s">
        <v>107</v>
      </c>
      <c r="H25" s="168"/>
      <c r="I25" s="176"/>
      <c r="J25" s="83"/>
      <c r="K25" s="83"/>
      <c r="L25" s="83" t="s">
        <v>107</v>
      </c>
      <c r="M25" s="118"/>
      <c r="N25" s="158"/>
      <c r="O25" s="83"/>
      <c r="P25" s="81"/>
      <c r="Q25" s="81" t="s">
        <v>107</v>
      </c>
      <c r="R25" s="168"/>
      <c r="S25" s="136"/>
      <c r="T25" s="83"/>
      <c r="U25" s="83" t="s">
        <v>107</v>
      </c>
      <c r="V25" s="83" t="s">
        <v>107</v>
      </c>
      <c r="W25" s="151"/>
      <c r="X25" s="169"/>
      <c r="Y25" s="99"/>
      <c r="Z25" s="100"/>
      <c r="AA25" s="99" t="s">
        <v>107</v>
      </c>
      <c r="AB25" s="151"/>
      <c r="AC25" s="154"/>
      <c r="AD25" s="99"/>
      <c r="AE25" s="99"/>
      <c r="AF25" s="99" t="s">
        <v>107</v>
      </c>
      <c r="AG25" s="151"/>
      <c r="AH25" s="154"/>
      <c r="AI25" s="99"/>
      <c r="AJ25" s="99" t="s">
        <v>106</v>
      </c>
      <c r="AK25" s="99" t="s">
        <v>106</v>
      </c>
      <c r="AL25" s="151"/>
      <c r="AM25" s="154"/>
      <c r="AN25" s="83"/>
      <c r="AO25" s="83"/>
      <c r="AP25" s="83" t="s">
        <v>106</v>
      </c>
      <c r="AQ25" s="168"/>
      <c r="AR25" s="136"/>
    </row>
    <row r="26" spans="1:44" ht="28.5" customHeight="1" x14ac:dyDescent="0.25">
      <c r="A26" s="195"/>
      <c r="B26" s="172"/>
      <c r="C26" s="146"/>
      <c r="D26" s="85" t="s">
        <v>83</v>
      </c>
      <c r="E26" s="81"/>
      <c r="F26" s="81" t="s">
        <v>66</v>
      </c>
      <c r="G26" s="81" t="s">
        <v>107</v>
      </c>
      <c r="H26" s="168"/>
      <c r="I26" s="176"/>
      <c r="J26" s="83"/>
      <c r="K26" s="83"/>
      <c r="L26" s="83" t="s">
        <v>107</v>
      </c>
      <c r="M26" s="118"/>
      <c r="N26" s="158"/>
      <c r="O26" s="83"/>
      <c r="P26" s="81"/>
      <c r="Q26" s="81" t="s">
        <v>107</v>
      </c>
      <c r="R26" s="168"/>
      <c r="S26" s="136"/>
      <c r="T26" s="83"/>
      <c r="U26" s="83" t="s">
        <v>107</v>
      </c>
      <c r="V26" s="83" t="s">
        <v>107</v>
      </c>
      <c r="W26" s="151"/>
      <c r="X26" s="169"/>
      <c r="Y26" s="99"/>
      <c r="Z26" s="100"/>
      <c r="AA26" s="99" t="s">
        <v>107</v>
      </c>
      <c r="AB26" s="151"/>
      <c r="AC26" s="154"/>
      <c r="AD26" s="99"/>
      <c r="AE26" s="99"/>
      <c r="AF26" s="99" t="s">
        <v>107</v>
      </c>
      <c r="AG26" s="151"/>
      <c r="AH26" s="154"/>
      <c r="AI26" s="99"/>
      <c r="AJ26" s="99" t="s">
        <v>106</v>
      </c>
      <c r="AK26" s="99" t="s">
        <v>106</v>
      </c>
      <c r="AL26" s="151"/>
      <c r="AM26" s="154"/>
      <c r="AN26" s="83"/>
      <c r="AO26" s="83"/>
      <c r="AP26" s="83" t="s">
        <v>106</v>
      </c>
      <c r="AQ26" s="168"/>
      <c r="AR26" s="136"/>
    </row>
    <row r="27" spans="1:44" ht="28.5" customHeight="1" x14ac:dyDescent="0.25">
      <c r="A27" s="195"/>
      <c r="B27" s="173"/>
      <c r="C27" s="146"/>
      <c r="D27" s="85" t="s">
        <v>84</v>
      </c>
      <c r="E27" s="81"/>
      <c r="F27" s="81" t="s">
        <v>106</v>
      </c>
      <c r="G27" s="81" t="s">
        <v>107</v>
      </c>
      <c r="H27" s="174"/>
      <c r="I27" s="177"/>
      <c r="J27" s="83"/>
      <c r="K27" s="83"/>
      <c r="L27" s="83" t="s">
        <v>107</v>
      </c>
      <c r="M27" s="118"/>
      <c r="N27" s="147"/>
      <c r="O27" s="83"/>
      <c r="P27" s="81"/>
      <c r="Q27" s="81" t="s">
        <v>107</v>
      </c>
      <c r="R27" s="168"/>
      <c r="S27" s="137"/>
      <c r="T27" s="83"/>
      <c r="U27" s="83" t="s">
        <v>107</v>
      </c>
      <c r="V27" s="83" t="s">
        <v>107</v>
      </c>
      <c r="W27" s="151"/>
      <c r="X27" s="170"/>
      <c r="Y27" s="99"/>
      <c r="Z27" s="100"/>
      <c r="AA27" s="99" t="s">
        <v>107</v>
      </c>
      <c r="AB27" s="151"/>
      <c r="AC27" s="155"/>
      <c r="AD27" s="99"/>
      <c r="AE27" s="99"/>
      <c r="AF27" s="99" t="s">
        <v>107</v>
      </c>
      <c r="AG27" s="151"/>
      <c r="AH27" s="155"/>
      <c r="AI27" s="99"/>
      <c r="AJ27" s="99" t="s">
        <v>106</v>
      </c>
      <c r="AK27" s="99" t="s">
        <v>106</v>
      </c>
      <c r="AL27" s="151"/>
      <c r="AM27" s="155"/>
      <c r="AN27" s="83"/>
      <c r="AO27" s="83"/>
      <c r="AP27" s="83" t="s">
        <v>106</v>
      </c>
      <c r="AQ27" s="168"/>
      <c r="AR27" s="137"/>
    </row>
    <row r="28" spans="1:44" ht="143.25" customHeight="1" x14ac:dyDescent="0.25">
      <c r="A28" s="195"/>
      <c r="B28" s="87" t="s">
        <v>86</v>
      </c>
      <c r="C28" s="88" t="s">
        <v>85</v>
      </c>
      <c r="D28" s="89" t="s">
        <v>691</v>
      </c>
      <c r="E28" s="81"/>
      <c r="F28" s="81" t="s">
        <v>66</v>
      </c>
      <c r="G28" s="81" t="s">
        <v>107</v>
      </c>
      <c r="H28" s="81" t="s">
        <v>66</v>
      </c>
      <c r="I28" s="90" t="s">
        <v>711</v>
      </c>
      <c r="J28" s="83"/>
      <c r="K28" s="83"/>
      <c r="L28" s="83" t="s">
        <v>107</v>
      </c>
      <c r="M28" s="81"/>
      <c r="N28" s="76"/>
      <c r="O28" s="83"/>
      <c r="P28" s="81"/>
      <c r="Q28" s="81" t="s">
        <v>107</v>
      </c>
      <c r="R28" s="81"/>
      <c r="S28" s="73"/>
      <c r="T28" s="83"/>
      <c r="U28" s="83" t="s">
        <v>107</v>
      </c>
      <c r="V28" s="83" t="s">
        <v>107</v>
      </c>
      <c r="W28" s="100"/>
      <c r="X28" s="97" t="s">
        <v>708</v>
      </c>
      <c r="Y28" s="99"/>
      <c r="Z28" s="100"/>
      <c r="AA28" s="99" t="s">
        <v>107</v>
      </c>
      <c r="AB28" s="100"/>
      <c r="AC28" s="97" t="s">
        <v>708</v>
      </c>
      <c r="AD28" s="99"/>
      <c r="AE28" s="99"/>
      <c r="AF28" s="99" t="s">
        <v>107</v>
      </c>
      <c r="AG28" s="100"/>
      <c r="AH28" s="97" t="s">
        <v>705</v>
      </c>
      <c r="AI28" s="99"/>
      <c r="AJ28" s="99" t="s">
        <v>106</v>
      </c>
      <c r="AK28" s="99" t="s">
        <v>106</v>
      </c>
      <c r="AL28" s="100" t="s">
        <v>106</v>
      </c>
      <c r="AM28" s="101" t="s">
        <v>716</v>
      </c>
      <c r="AN28" s="83"/>
      <c r="AO28" s="83"/>
      <c r="AP28" s="83" t="s">
        <v>106</v>
      </c>
      <c r="AQ28" s="81"/>
      <c r="AR28" s="73" t="s">
        <v>769</v>
      </c>
    </row>
    <row r="29" spans="1:44" ht="93" customHeight="1" x14ac:dyDescent="0.25">
      <c r="A29" s="195"/>
      <c r="B29" s="162" t="s">
        <v>87</v>
      </c>
      <c r="C29" s="146" t="s">
        <v>89</v>
      </c>
      <c r="D29" s="73" t="s">
        <v>88</v>
      </c>
      <c r="E29" s="81" t="s">
        <v>107</v>
      </c>
      <c r="F29" s="81" t="s">
        <v>66</v>
      </c>
      <c r="G29" s="81" t="s">
        <v>66</v>
      </c>
      <c r="H29" s="117" t="s">
        <v>66</v>
      </c>
      <c r="I29" s="114" t="s">
        <v>711</v>
      </c>
      <c r="J29" s="83"/>
      <c r="K29" s="83"/>
      <c r="L29" s="83" t="s">
        <v>107</v>
      </c>
      <c r="M29" s="117"/>
      <c r="N29" s="164"/>
      <c r="O29" s="83"/>
      <c r="P29" s="81"/>
      <c r="Q29" s="81" t="s">
        <v>107</v>
      </c>
      <c r="R29" s="117"/>
      <c r="S29" s="148"/>
      <c r="T29" s="83"/>
      <c r="U29" s="83" t="s">
        <v>107</v>
      </c>
      <c r="V29" s="83" t="s">
        <v>107</v>
      </c>
      <c r="W29" s="150"/>
      <c r="X29" s="159" t="s">
        <v>708</v>
      </c>
      <c r="Y29" s="99"/>
      <c r="Z29" s="100"/>
      <c r="AA29" s="99" t="s">
        <v>107</v>
      </c>
      <c r="AB29" s="150"/>
      <c r="AC29" s="153" t="s">
        <v>708</v>
      </c>
      <c r="AD29" s="99"/>
      <c r="AE29" s="99"/>
      <c r="AF29" s="99" t="s">
        <v>107</v>
      </c>
      <c r="AG29" s="150"/>
      <c r="AH29" s="153" t="s">
        <v>705</v>
      </c>
      <c r="AI29" s="99"/>
      <c r="AJ29" s="99" t="s">
        <v>106</v>
      </c>
      <c r="AK29" s="99" t="s">
        <v>106</v>
      </c>
      <c r="AL29" s="150" t="s">
        <v>106</v>
      </c>
      <c r="AM29" s="153" t="s">
        <v>717</v>
      </c>
      <c r="AN29" s="83"/>
      <c r="AO29" s="83" t="s">
        <v>107</v>
      </c>
      <c r="AP29" s="83" t="s">
        <v>107</v>
      </c>
      <c r="AQ29" s="117" t="s">
        <v>107</v>
      </c>
      <c r="AR29" s="153" t="s">
        <v>718</v>
      </c>
    </row>
    <row r="30" spans="1:44" ht="58.5" customHeight="1" x14ac:dyDescent="0.25">
      <c r="A30" s="195"/>
      <c r="B30" s="163"/>
      <c r="C30" s="146"/>
      <c r="D30" s="85" t="s">
        <v>60</v>
      </c>
      <c r="E30" s="81" t="s">
        <v>107</v>
      </c>
      <c r="F30" s="81" t="s">
        <v>66</v>
      </c>
      <c r="G30" s="81" t="s">
        <v>66</v>
      </c>
      <c r="H30" s="119"/>
      <c r="I30" s="116"/>
      <c r="J30" s="83"/>
      <c r="K30" s="83"/>
      <c r="L30" s="83" t="s">
        <v>107</v>
      </c>
      <c r="M30" s="119"/>
      <c r="N30" s="165"/>
      <c r="O30" s="83"/>
      <c r="P30" s="81"/>
      <c r="Q30" s="81" t="s">
        <v>107</v>
      </c>
      <c r="R30" s="119"/>
      <c r="S30" s="166"/>
      <c r="T30" s="83"/>
      <c r="U30" s="83" t="s">
        <v>107</v>
      </c>
      <c r="V30" s="83" t="s">
        <v>107</v>
      </c>
      <c r="W30" s="152"/>
      <c r="X30" s="160"/>
      <c r="Y30" s="99"/>
      <c r="Z30" s="100"/>
      <c r="AA30" s="99" t="s">
        <v>107</v>
      </c>
      <c r="AB30" s="152"/>
      <c r="AC30" s="155"/>
      <c r="AD30" s="99"/>
      <c r="AE30" s="99"/>
      <c r="AF30" s="99" t="s">
        <v>107</v>
      </c>
      <c r="AG30" s="152"/>
      <c r="AH30" s="155"/>
      <c r="AI30" s="99"/>
      <c r="AJ30" s="99" t="s">
        <v>106</v>
      </c>
      <c r="AK30" s="99" t="s">
        <v>106</v>
      </c>
      <c r="AL30" s="152"/>
      <c r="AM30" s="155"/>
      <c r="AN30" s="83"/>
      <c r="AO30" s="83" t="s">
        <v>107</v>
      </c>
      <c r="AP30" s="83" t="s">
        <v>107</v>
      </c>
      <c r="AQ30" s="119"/>
      <c r="AR30" s="156"/>
    </row>
    <row r="31" spans="1:44" ht="96.75" customHeight="1" x14ac:dyDescent="0.25">
      <c r="A31" s="195"/>
      <c r="B31" s="91" t="s">
        <v>122</v>
      </c>
      <c r="C31" s="92" t="s">
        <v>70</v>
      </c>
      <c r="D31" s="89" t="s">
        <v>94</v>
      </c>
      <c r="E31" s="81" t="s">
        <v>66</v>
      </c>
      <c r="F31" s="81" t="s">
        <v>66</v>
      </c>
      <c r="G31" s="81" t="s">
        <v>66</v>
      </c>
      <c r="H31" s="81" t="s">
        <v>66</v>
      </c>
      <c r="I31" s="90" t="s">
        <v>711</v>
      </c>
      <c r="J31" s="83"/>
      <c r="K31" s="83"/>
      <c r="L31" s="83" t="s">
        <v>107</v>
      </c>
      <c r="M31" s="81"/>
      <c r="N31" s="93"/>
      <c r="O31" s="83"/>
      <c r="P31" s="81"/>
      <c r="Q31" s="81" t="s">
        <v>107</v>
      </c>
      <c r="R31" s="81"/>
      <c r="S31" s="73"/>
      <c r="T31" s="83"/>
      <c r="U31" s="83" t="s">
        <v>107</v>
      </c>
      <c r="V31" s="83" t="s">
        <v>107</v>
      </c>
      <c r="W31" s="100"/>
      <c r="X31" s="94" t="s">
        <v>708</v>
      </c>
      <c r="Y31" s="99"/>
      <c r="Z31" s="100"/>
      <c r="AA31" s="99" t="s">
        <v>107</v>
      </c>
      <c r="AB31" s="100"/>
      <c r="AC31" s="97" t="s">
        <v>719</v>
      </c>
      <c r="AD31" s="99"/>
      <c r="AE31" s="99"/>
      <c r="AF31" s="99" t="s">
        <v>107</v>
      </c>
      <c r="AG31" s="100"/>
      <c r="AH31" s="97" t="s">
        <v>705</v>
      </c>
      <c r="AI31" s="99"/>
      <c r="AJ31" s="99" t="s">
        <v>106</v>
      </c>
      <c r="AK31" s="99" t="s">
        <v>106</v>
      </c>
      <c r="AL31" s="100" t="s">
        <v>106</v>
      </c>
      <c r="AM31" s="97" t="s">
        <v>720</v>
      </c>
      <c r="AN31" s="83"/>
      <c r="AO31" s="83"/>
      <c r="AP31" s="83" t="s">
        <v>106</v>
      </c>
      <c r="AQ31" s="81"/>
      <c r="AR31" s="95" t="s">
        <v>721</v>
      </c>
    </row>
    <row r="32" spans="1:44" ht="111.75" customHeight="1" x14ac:dyDescent="0.25">
      <c r="A32" s="195"/>
      <c r="B32" s="157" t="s">
        <v>92</v>
      </c>
      <c r="C32" s="146" t="s">
        <v>70</v>
      </c>
      <c r="D32" s="96" t="s">
        <v>692</v>
      </c>
      <c r="E32" s="81" t="s">
        <v>66</v>
      </c>
      <c r="F32" s="81" t="s">
        <v>106</v>
      </c>
      <c r="G32" s="81" t="s">
        <v>107</v>
      </c>
      <c r="H32" s="117" t="s">
        <v>106</v>
      </c>
      <c r="I32" s="114" t="s">
        <v>711</v>
      </c>
      <c r="J32" s="83"/>
      <c r="K32" s="83"/>
      <c r="L32" s="83" t="s">
        <v>107</v>
      </c>
      <c r="M32" s="117"/>
      <c r="N32" s="114"/>
      <c r="O32" s="83"/>
      <c r="P32" s="81"/>
      <c r="Q32" s="81" t="s">
        <v>107</v>
      </c>
      <c r="R32" s="117"/>
      <c r="S32" s="135" t="s">
        <v>722</v>
      </c>
      <c r="T32" s="83"/>
      <c r="U32" s="83"/>
      <c r="V32" s="83" t="s">
        <v>107</v>
      </c>
      <c r="W32" s="150"/>
      <c r="X32" s="153" t="s">
        <v>723</v>
      </c>
      <c r="Y32" s="99"/>
      <c r="Z32" s="100"/>
      <c r="AA32" s="99" t="s">
        <v>107</v>
      </c>
      <c r="AB32" s="150"/>
      <c r="AC32" s="153" t="s">
        <v>724</v>
      </c>
      <c r="AD32" s="99"/>
      <c r="AE32" s="99"/>
      <c r="AF32" s="99" t="s">
        <v>107</v>
      </c>
      <c r="AG32" s="150"/>
      <c r="AH32" s="153" t="s">
        <v>705</v>
      </c>
      <c r="AI32" s="99"/>
      <c r="AJ32" s="99" t="s">
        <v>106</v>
      </c>
      <c r="AK32" s="99" t="s">
        <v>106</v>
      </c>
      <c r="AL32" s="150" t="s">
        <v>106</v>
      </c>
      <c r="AM32" s="153" t="s">
        <v>725</v>
      </c>
      <c r="AN32" s="83"/>
      <c r="AO32" s="83" t="s">
        <v>107</v>
      </c>
      <c r="AP32" s="83" t="s">
        <v>107</v>
      </c>
      <c r="AQ32" s="117" t="s">
        <v>107</v>
      </c>
      <c r="AR32" s="114" t="s">
        <v>726</v>
      </c>
    </row>
    <row r="33" spans="1:51" ht="28.5" x14ac:dyDescent="0.25">
      <c r="A33" s="195"/>
      <c r="B33" s="157"/>
      <c r="C33" s="146"/>
      <c r="D33" s="89" t="s">
        <v>96</v>
      </c>
      <c r="E33" s="81" t="s">
        <v>66</v>
      </c>
      <c r="F33" s="81" t="s">
        <v>66</v>
      </c>
      <c r="G33" s="81" t="s">
        <v>66</v>
      </c>
      <c r="H33" s="118"/>
      <c r="I33" s="115"/>
      <c r="J33" s="83"/>
      <c r="K33" s="83"/>
      <c r="L33" s="83" t="s">
        <v>107</v>
      </c>
      <c r="M33" s="118"/>
      <c r="N33" s="158"/>
      <c r="O33" s="83"/>
      <c r="P33" s="81"/>
      <c r="Q33" s="81" t="s">
        <v>107</v>
      </c>
      <c r="R33" s="118"/>
      <c r="S33" s="136"/>
      <c r="T33" s="83"/>
      <c r="U33" s="83"/>
      <c r="V33" s="83" t="s">
        <v>107</v>
      </c>
      <c r="W33" s="151"/>
      <c r="X33" s="154"/>
      <c r="Y33" s="99"/>
      <c r="Z33" s="100"/>
      <c r="AA33" s="99" t="s">
        <v>107</v>
      </c>
      <c r="AB33" s="151"/>
      <c r="AC33" s="154"/>
      <c r="AD33" s="99"/>
      <c r="AE33" s="99"/>
      <c r="AF33" s="99" t="s">
        <v>107</v>
      </c>
      <c r="AG33" s="151"/>
      <c r="AH33" s="154"/>
      <c r="AI33" s="99"/>
      <c r="AJ33" s="99" t="s">
        <v>106</v>
      </c>
      <c r="AK33" s="99" t="s">
        <v>106</v>
      </c>
      <c r="AL33" s="151"/>
      <c r="AM33" s="161"/>
      <c r="AN33" s="83"/>
      <c r="AO33" s="83" t="s">
        <v>106</v>
      </c>
      <c r="AP33" s="83" t="s">
        <v>106</v>
      </c>
      <c r="AQ33" s="118"/>
      <c r="AR33" s="115"/>
    </row>
    <row r="34" spans="1:51" x14ac:dyDescent="0.25">
      <c r="A34" s="195"/>
      <c r="B34" s="157"/>
      <c r="C34" s="146"/>
      <c r="D34" s="89" t="s">
        <v>97</v>
      </c>
      <c r="E34" s="81" t="s">
        <v>66</v>
      </c>
      <c r="F34" s="81" t="s">
        <v>66</v>
      </c>
      <c r="G34" s="81" t="s">
        <v>66</v>
      </c>
      <c r="H34" s="118"/>
      <c r="I34" s="115"/>
      <c r="J34" s="83"/>
      <c r="K34" s="83"/>
      <c r="L34" s="83" t="s">
        <v>107</v>
      </c>
      <c r="M34" s="118"/>
      <c r="N34" s="158"/>
      <c r="O34" s="83"/>
      <c r="P34" s="81"/>
      <c r="Q34" s="81" t="s">
        <v>107</v>
      </c>
      <c r="R34" s="118"/>
      <c r="S34" s="136"/>
      <c r="T34" s="83"/>
      <c r="U34" s="83"/>
      <c r="V34" s="83" t="s">
        <v>107</v>
      </c>
      <c r="W34" s="151"/>
      <c r="X34" s="154"/>
      <c r="Y34" s="99"/>
      <c r="Z34" s="100"/>
      <c r="AA34" s="99" t="s">
        <v>107</v>
      </c>
      <c r="AB34" s="151"/>
      <c r="AC34" s="154"/>
      <c r="AD34" s="99"/>
      <c r="AE34" s="99"/>
      <c r="AF34" s="99" t="s">
        <v>107</v>
      </c>
      <c r="AG34" s="151"/>
      <c r="AH34" s="154"/>
      <c r="AI34" s="99"/>
      <c r="AJ34" s="99" t="s">
        <v>106</v>
      </c>
      <c r="AK34" s="99" t="s">
        <v>106</v>
      </c>
      <c r="AL34" s="151"/>
      <c r="AM34" s="161"/>
      <c r="AN34" s="83"/>
      <c r="AO34" s="83" t="s">
        <v>107</v>
      </c>
      <c r="AP34" s="83" t="s">
        <v>107</v>
      </c>
      <c r="AQ34" s="118"/>
      <c r="AR34" s="115"/>
    </row>
    <row r="35" spans="1:51" ht="90.75" customHeight="1" x14ac:dyDescent="0.25">
      <c r="A35" s="195"/>
      <c r="B35" s="157"/>
      <c r="C35" s="146"/>
      <c r="D35" s="89" t="s">
        <v>114</v>
      </c>
      <c r="E35" s="81" t="s">
        <v>66</v>
      </c>
      <c r="F35" s="81" t="s">
        <v>106</v>
      </c>
      <c r="G35" s="81" t="s">
        <v>106</v>
      </c>
      <c r="H35" s="118"/>
      <c r="I35" s="115"/>
      <c r="J35" s="83"/>
      <c r="K35" s="83"/>
      <c r="L35" s="83" t="s">
        <v>107</v>
      </c>
      <c r="M35" s="118"/>
      <c r="N35" s="158"/>
      <c r="O35" s="83"/>
      <c r="P35" s="81"/>
      <c r="Q35" s="81" t="s">
        <v>107</v>
      </c>
      <c r="R35" s="118"/>
      <c r="S35" s="136"/>
      <c r="T35" s="83"/>
      <c r="U35" s="83"/>
      <c r="V35" s="83" t="s">
        <v>107</v>
      </c>
      <c r="W35" s="151"/>
      <c r="X35" s="154"/>
      <c r="Y35" s="99"/>
      <c r="Z35" s="100"/>
      <c r="AA35" s="99" t="s">
        <v>107</v>
      </c>
      <c r="AB35" s="151"/>
      <c r="AC35" s="154"/>
      <c r="AD35" s="99"/>
      <c r="AE35" s="99"/>
      <c r="AF35" s="99" t="s">
        <v>106</v>
      </c>
      <c r="AG35" s="151"/>
      <c r="AH35" s="154"/>
      <c r="AI35" s="99"/>
      <c r="AJ35" s="99" t="s">
        <v>106</v>
      </c>
      <c r="AK35" s="99" t="s">
        <v>106</v>
      </c>
      <c r="AL35" s="151"/>
      <c r="AM35" s="161"/>
      <c r="AN35" s="83"/>
      <c r="AO35" s="83" t="s">
        <v>107</v>
      </c>
      <c r="AP35" s="83" t="s">
        <v>107</v>
      </c>
      <c r="AQ35" s="118"/>
      <c r="AR35" s="115"/>
    </row>
    <row r="36" spans="1:51" ht="88.5" customHeight="1" x14ac:dyDescent="0.25">
      <c r="A36" s="195"/>
      <c r="B36" s="157"/>
      <c r="C36" s="146"/>
      <c r="D36" s="89" t="s">
        <v>98</v>
      </c>
      <c r="E36" s="81" t="s">
        <v>66</v>
      </c>
      <c r="F36" s="81" t="s">
        <v>66</v>
      </c>
      <c r="G36" s="81" t="s">
        <v>66</v>
      </c>
      <c r="H36" s="119"/>
      <c r="I36" s="116"/>
      <c r="J36" s="83"/>
      <c r="K36" s="83"/>
      <c r="L36" s="83" t="s">
        <v>107</v>
      </c>
      <c r="M36" s="119"/>
      <c r="N36" s="147"/>
      <c r="O36" s="83"/>
      <c r="P36" s="81"/>
      <c r="Q36" s="81" t="s">
        <v>107</v>
      </c>
      <c r="R36" s="119"/>
      <c r="S36" s="137"/>
      <c r="T36" s="83"/>
      <c r="U36" s="83"/>
      <c r="V36" s="83" t="s">
        <v>107</v>
      </c>
      <c r="W36" s="152"/>
      <c r="X36" s="155"/>
      <c r="Y36" s="99"/>
      <c r="Z36" s="100"/>
      <c r="AA36" s="99" t="s">
        <v>107</v>
      </c>
      <c r="AB36" s="152"/>
      <c r="AC36" s="155"/>
      <c r="AD36" s="99"/>
      <c r="AE36" s="99"/>
      <c r="AF36" s="99" t="s">
        <v>107</v>
      </c>
      <c r="AG36" s="152"/>
      <c r="AH36" s="155"/>
      <c r="AI36" s="99"/>
      <c r="AJ36" s="99" t="s">
        <v>66</v>
      </c>
      <c r="AK36" s="99" t="s">
        <v>66</v>
      </c>
      <c r="AL36" s="152"/>
      <c r="AM36" s="156"/>
      <c r="AN36" s="83"/>
      <c r="AO36" s="83" t="s">
        <v>107</v>
      </c>
      <c r="AP36" s="83" t="s">
        <v>107</v>
      </c>
      <c r="AQ36" s="119"/>
      <c r="AR36" s="116"/>
    </row>
    <row r="37" spans="1:51" ht="62.25" customHeight="1" x14ac:dyDescent="0.25">
      <c r="A37" s="195"/>
      <c r="B37" s="145" t="s">
        <v>90</v>
      </c>
      <c r="C37" s="146" t="s">
        <v>79</v>
      </c>
      <c r="D37" s="89" t="s">
        <v>695</v>
      </c>
      <c r="E37" s="81" t="s">
        <v>107</v>
      </c>
      <c r="F37" s="81" t="s">
        <v>106</v>
      </c>
      <c r="G37" s="81" t="s">
        <v>106</v>
      </c>
      <c r="H37" s="117" t="s">
        <v>106</v>
      </c>
      <c r="I37" s="114" t="s">
        <v>745</v>
      </c>
      <c r="J37" s="83"/>
      <c r="K37" s="83"/>
      <c r="L37" s="83" t="s">
        <v>107</v>
      </c>
      <c r="M37" s="117"/>
      <c r="N37" s="114"/>
      <c r="O37" s="83"/>
      <c r="P37" s="81"/>
      <c r="Q37" s="81" t="s">
        <v>107</v>
      </c>
      <c r="R37" s="117"/>
      <c r="S37" s="148"/>
      <c r="T37" s="83"/>
      <c r="U37" s="83"/>
      <c r="V37" s="83" t="s">
        <v>107</v>
      </c>
      <c r="W37" s="117"/>
      <c r="X37" s="114" t="s">
        <v>708</v>
      </c>
      <c r="Y37" s="83"/>
      <c r="Z37" s="81"/>
      <c r="AA37" s="83" t="s">
        <v>107</v>
      </c>
      <c r="AB37" s="117"/>
      <c r="AC37" s="135" t="s">
        <v>727</v>
      </c>
      <c r="AD37" s="83"/>
      <c r="AE37" s="83"/>
      <c r="AF37" s="83" t="s">
        <v>106</v>
      </c>
      <c r="AG37" s="117"/>
      <c r="AH37" s="135" t="s">
        <v>705</v>
      </c>
      <c r="AI37" s="83"/>
      <c r="AJ37" s="83" t="s">
        <v>106</v>
      </c>
      <c r="AK37" s="83" t="s">
        <v>106</v>
      </c>
      <c r="AL37" s="117" t="s">
        <v>115</v>
      </c>
      <c r="AM37" s="114" t="s">
        <v>728</v>
      </c>
      <c r="AN37" s="83"/>
      <c r="AO37" s="83" t="s">
        <v>107</v>
      </c>
      <c r="AP37" s="83" t="s">
        <v>107</v>
      </c>
      <c r="AQ37" s="117" t="s">
        <v>107</v>
      </c>
      <c r="AR37" s="114" t="s">
        <v>729</v>
      </c>
    </row>
    <row r="38" spans="1:51" ht="48.75" customHeight="1" x14ac:dyDescent="0.25">
      <c r="A38" s="195"/>
      <c r="B38" s="145"/>
      <c r="C38" s="146"/>
      <c r="D38" s="89" t="s">
        <v>60</v>
      </c>
      <c r="E38" s="81" t="s">
        <v>107</v>
      </c>
      <c r="F38" s="81" t="s">
        <v>106</v>
      </c>
      <c r="G38" s="81" t="s">
        <v>106</v>
      </c>
      <c r="H38" s="119"/>
      <c r="I38" s="116"/>
      <c r="J38" s="83"/>
      <c r="K38" s="83"/>
      <c r="L38" s="83" t="s">
        <v>107</v>
      </c>
      <c r="M38" s="119"/>
      <c r="N38" s="116"/>
      <c r="O38" s="83"/>
      <c r="P38" s="81"/>
      <c r="Q38" s="81" t="s">
        <v>107</v>
      </c>
      <c r="R38" s="119"/>
      <c r="S38" s="149"/>
      <c r="T38" s="83"/>
      <c r="U38" s="83"/>
      <c r="V38" s="83" t="s">
        <v>107</v>
      </c>
      <c r="W38" s="119"/>
      <c r="X38" s="116"/>
      <c r="Y38" s="83"/>
      <c r="Z38" s="81"/>
      <c r="AA38" s="83" t="s">
        <v>107</v>
      </c>
      <c r="AB38" s="119"/>
      <c r="AC38" s="137"/>
      <c r="AD38" s="83"/>
      <c r="AE38" s="83"/>
      <c r="AF38" s="83" t="s">
        <v>107</v>
      </c>
      <c r="AG38" s="119"/>
      <c r="AH38" s="137"/>
      <c r="AI38" s="83"/>
      <c r="AJ38" s="83" t="s">
        <v>106</v>
      </c>
      <c r="AK38" s="83" t="s">
        <v>106</v>
      </c>
      <c r="AL38" s="119"/>
      <c r="AM38" s="147"/>
      <c r="AN38" s="83"/>
      <c r="AO38" s="83" t="s">
        <v>107</v>
      </c>
      <c r="AP38" s="83" t="s">
        <v>107</v>
      </c>
      <c r="AQ38" s="119"/>
      <c r="AR38" s="116"/>
    </row>
    <row r="39" spans="1:51" ht="60.75" customHeight="1" x14ac:dyDescent="0.25">
      <c r="A39" s="195"/>
      <c r="B39" s="145" t="s">
        <v>91</v>
      </c>
      <c r="C39" s="146" t="s">
        <v>93</v>
      </c>
      <c r="D39" s="89" t="s">
        <v>108</v>
      </c>
      <c r="E39" s="81" t="s">
        <v>66</v>
      </c>
      <c r="F39" s="81" t="s">
        <v>66</v>
      </c>
      <c r="G39" s="81" t="s">
        <v>66</v>
      </c>
      <c r="H39" s="117" t="s">
        <v>66</v>
      </c>
      <c r="I39" s="114" t="s">
        <v>730</v>
      </c>
      <c r="J39" s="83"/>
      <c r="K39" s="83"/>
      <c r="L39" s="83" t="s">
        <v>107</v>
      </c>
      <c r="M39" s="117"/>
      <c r="N39" s="114"/>
      <c r="O39" s="83"/>
      <c r="P39" s="81"/>
      <c r="Q39" s="81" t="s">
        <v>107</v>
      </c>
      <c r="R39" s="117"/>
      <c r="S39" s="135"/>
      <c r="T39" s="83"/>
      <c r="U39" s="83"/>
      <c r="V39" s="83" t="s">
        <v>107</v>
      </c>
      <c r="W39" s="117"/>
      <c r="X39" s="114" t="s">
        <v>731</v>
      </c>
      <c r="Y39" s="83"/>
      <c r="Z39" s="81"/>
      <c r="AA39" s="83" t="s">
        <v>107</v>
      </c>
      <c r="AB39" s="117"/>
      <c r="AC39" s="135" t="s">
        <v>727</v>
      </c>
      <c r="AD39" s="83"/>
      <c r="AE39" s="83"/>
      <c r="AF39" s="83" t="s">
        <v>107</v>
      </c>
      <c r="AG39" s="117"/>
      <c r="AH39" s="135" t="s">
        <v>705</v>
      </c>
      <c r="AI39" s="83"/>
      <c r="AJ39" s="83" t="s">
        <v>107</v>
      </c>
      <c r="AK39" s="83" t="s">
        <v>107</v>
      </c>
      <c r="AL39" s="117" t="s">
        <v>107</v>
      </c>
      <c r="AM39" s="114" t="s">
        <v>732</v>
      </c>
      <c r="AN39" s="83"/>
      <c r="AO39" s="83" t="s">
        <v>107</v>
      </c>
      <c r="AP39" s="83" t="s">
        <v>107</v>
      </c>
      <c r="AQ39" s="117" t="s">
        <v>107</v>
      </c>
      <c r="AR39" s="120" t="s">
        <v>733</v>
      </c>
    </row>
    <row r="40" spans="1:51" ht="66.75" customHeight="1" x14ac:dyDescent="0.25">
      <c r="A40" s="195"/>
      <c r="B40" s="145"/>
      <c r="C40" s="146"/>
      <c r="D40" s="89" t="s">
        <v>104</v>
      </c>
      <c r="E40" s="81" t="s">
        <v>66</v>
      </c>
      <c r="F40" s="81" t="s">
        <v>66</v>
      </c>
      <c r="G40" s="81" t="s">
        <v>107</v>
      </c>
      <c r="H40" s="118"/>
      <c r="I40" s="115"/>
      <c r="J40" s="83"/>
      <c r="K40" s="83"/>
      <c r="L40" s="83" t="s">
        <v>107</v>
      </c>
      <c r="M40" s="118"/>
      <c r="N40" s="115"/>
      <c r="O40" s="83"/>
      <c r="P40" s="81"/>
      <c r="Q40" s="81" t="s">
        <v>107</v>
      </c>
      <c r="R40" s="118"/>
      <c r="S40" s="136"/>
      <c r="T40" s="83"/>
      <c r="U40" s="83"/>
      <c r="V40" s="83" t="s">
        <v>107</v>
      </c>
      <c r="W40" s="118"/>
      <c r="X40" s="115"/>
      <c r="Y40" s="83"/>
      <c r="Z40" s="81"/>
      <c r="AA40" s="83" t="s">
        <v>107</v>
      </c>
      <c r="AB40" s="118"/>
      <c r="AC40" s="136"/>
      <c r="AD40" s="83"/>
      <c r="AE40" s="83"/>
      <c r="AF40" s="83" t="s">
        <v>107</v>
      </c>
      <c r="AG40" s="118"/>
      <c r="AH40" s="136"/>
      <c r="AI40" s="83"/>
      <c r="AJ40" s="83" t="s">
        <v>107</v>
      </c>
      <c r="AK40" s="83" t="s">
        <v>107</v>
      </c>
      <c r="AL40" s="118"/>
      <c r="AM40" s="115"/>
      <c r="AN40" s="83"/>
      <c r="AO40" s="83" t="s">
        <v>107</v>
      </c>
      <c r="AP40" s="83" t="s">
        <v>107</v>
      </c>
      <c r="AQ40" s="118"/>
      <c r="AR40" s="121"/>
    </row>
    <row r="41" spans="1:51" x14ac:dyDescent="0.25">
      <c r="A41" s="195"/>
      <c r="B41" s="145"/>
      <c r="C41" s="146"/>
      <c r="D41" s="89" t="s">
        <v>105</v>
      </c>
      <c r="E41" s="81" t="s">
        <v>107</v>
      </c>
      <c r="F41" s="81" t="s">
        <v>106</v>
      </c>
      <c r="G41" s="81" t="s">
        <v>66</v>
      </c>
      <c r="H41" s="118"/>
      <c r="I41" s="115"/>
      <c r="J41" s="83"/>
      <c r="K41" s="83"/>
      <c r="L41" s="83" t="s">
        <v>107</v>
      </c>
      <c r="M41" s="118"/>
      <c r="N41" s="115"/>
      <c r="O41" s="83"/>
      <c r="P41" s="81"/>
      <c r="Q41" s="81" t="s">
        <v>107</v>
      </c>
      <c r="R41" s="118"/>
      <c r="S41" s="136"/>
      <c r="T41" s="83"/>
      <c r="U41" s="83"/>
      <c r="V41" s="83" t="s">
        <v>107</v>
      </c>
      <c r="W41" s="118"/>
      <c r="X41" s="115"/>
      <c r="Y41" s="83"/>
      <c r="Z41" s="81"/>
      <c r="AA41" s="83" t="s">
        <v>107</v>
      </c>
      <c r="AB41" s="118"/>
      <c r="AC41" s="136"/>
      <c r="AD41" s="83"/>
      <c r="AE41" s="83"/>
      <c r="AF41" s="83" t="s">
        <v>107</v>
      </c>
      <c r="AG41" s="118"/>
      <c r="AH41" s="136"/>
      <c r="AI41" s="83"/>
      <c r="AJ41" s="83" t="s">
        <v>107</v>
      </c>
      <c r="AK41" s="83" t="s">
        <v>107</v>
      </c>
      <c r="AL41" s="118"/>
      <c r="AM41" s="115"/>
      <c r="AN41" s="83"/>
      <c r="AO41" s="83" t="s">
        <v>107</v>
      </c>
      <c r="AP41" s="83" t="s">
        <v>106</v>
      </c>
      <c r="AQ41" s="118"/>
      <c r="AR41" s="121"/>
    </row>
    <row r="42" spans="1:51" ht="54" customHeight="1" thickBot="1" x14ac:dyDescent="0.3">
      <c r="A42" s="196"/>
      <c r="B42" s="145"/>
      <c r="C42" s="146"/>
      <c r="D42" s="89" t="s">
        <v>121</v>
      </c>
      <c r="E42" s="81" t="s">
        <v>66</v>
      </c>
      <c r="F42" s="81" t="s">
        <v>66</v>
      </c>
      <c r="G42" s="81" t="s">
        <v>66</v>
      </c>
      <c r="H42" s="119"/>
      <c r="I42" s="116"/>
      <c r="J42" s="83"/>
      <c r="K42" s="83"/>
      <c r="L42" s="83" t="s">
        <v>107</v>
      </c>
      <c r="M42" s="119"/>
      <c r="N42" s="116"/>
      <c r="O42" s="83"/>
      <c r="P42" s="81"/>
      <c r="Q42" s="81" t="s">
        <v>107</v>
      </c>
      <c r="R42" s="119"/>
      <c r="S42" s="137"/>
      <c r="T42" s="83"/>
      <c r="U42" s="83"/>
      <c r="V42" s="83" t="s">
        <v>107</v>
      </c>
      <c r="W42" s="119"/>
      <c r="X42" s="116"/>
      <c r="Y42" s="83"/>
      <c r="Z42" s="81"/>
      <c r="AA42" s="83" t="s">
        <v>107</v>
      </c>
      <c r="AB42" s="119"/>
      <c r="AC42" s="137"/>
      <c r="AD42" s="83"/>
      <c r="AE42" s="83"/>
      <c r="AF42" s="83" t="s">
        <v>107</v>
      </c>
      <c r="AG42" s="119"/>
      <c r="AH42" s="137"/>
      <c r="AI42" s="83"/>
      <c r="AJ42" s="83" t="s">
        <v>107</v>
      </c>
      <c r="AK42" s="83" t="s">
        <v>107</v>
      </c>
      <c r="AL42" s="119"/>
      <c r="AM42" s="116"/>
      <c r="AN42" s="83"/>
      <c r="AO42" s="83" t="s">
        <v>107</v>
      </c>
      <c r="AP42" s="83" t="s">
        <v>106</v>
      </c>
      <c r="AQ42" s="119"/>
      <c r="AR42" s="122"/>
      <c r="AS42" s="61" t="s">
        <v>135</v>
      </c>
      <c r="AT42" s="61" t="s">
        <v>136</v>
      </c>
      <c r="AU42" s="61" t="s">
        <v>137</v>
      </c>
      <c r="AV42" s="61" t="s">
        <v>138</v>
      </c>
      <c r="AX42" s="18" t="s">
        <v>150</v>
      </c>
      <c r="AY42" s="18" t="s">
        <v>151</v>
      </c>
    </row>
    <row r="43" spans="1:51" ht="36" customHeight="1" x14ac:dyDescent="0.25">
      <c r="A43" s="138" t="s">
        <v>133</v>
      </c>
      <c r="B43" s="139"/>
      <c r="C43" s="139"/>
      <c r="D43" s="140"/>
      <c r="E43" s="35">
        <f>COUNTIF(E7:E42,"SI ")</f>
        <v>0</v>
      </c>
      <c r="F43" s="35">
        <f t="shared" ref="F43:AR43" si="0">COUNTIF(F7:F42,"SI ")</f>
        <v>12</v>
      </c>
      <c r="G43" s="35">
        <f t="shared" si="0"/>
        <v>3</v>
      </c>
      <c r="H43" s="35">
        <f t="shared" si="0"/>
        <v>3</v>
      </c>
      <c r="I43" s="35">
        <f t="shared" si="0"/>
        <v>0</v>
      </c>
      <c r="J43" s="35">
        <f t="shared" si="0"/>
        <v>0</v>
      </c>
      <c r="K43" s="35">
        <f t="shared" si="0"/>
        <v>0</v>
      </c>
      <c r="L43" s="35">
        <f t="shared" si="0"/>
        <v>0</v>
      </c>
      <c r="M43" s="35">
        <f t="shared" si="0"/>
        <v>0</v>
      </c>
      <c r="N43" s="35">
        <f t="shared" si="0"/>
        <v>0</v>
      </c>
      <c r="O43" s="35">
        <f t="shared" si="0"/>
        <v>0</v>
      </c>
      <c r="P43" s="35">
        <f t="shared" si="0"/>
        <v>0</v>
      </c>
      <c r="Q43" s="35">
        <f t="shared" si="0"/>
        <v>0</v>
      </c>
      <c r="R43" s="35">
        <f t="shared" si="0"/>
        <v>0</v>
      </c>
      <c r="S43" s="35">
        <f t="shared" si="0"/>
        <v>0</v>
      </c>
      <c r="T43" s="35">
        <f t="shared" si="0"/>
        <v>0</v>
      </c>
      <c r="U43" s="35">
        <f t="shared" si="0"/>
        <v>8</v>
      </c>
      <c r="V43" s="35">
        <f t="shared" si="0"/>
        <v>4</v>
      </c>
      <c r="W43" s="35">
        <f t="shared" si="0"/>
        <v>0</v>
      </c>
      <c r="X43" s="35">
        <f t="shared" si="0"/>
        <v>0</v>
      </c>
      <c r="Y43" s="35">
        <f t="shared" si="0"/>
        <v>0</v>
      </c>
      <c r="Z43" s="35">
        <f t="shared" si="0"/>
        <v>0</v>
      </c>
      <c r="AA43" s="35">
        <f t="shared" si="0"/>
        <v>0</v>
      </c>
      <c r="AB43" s="35">
        <f t="shared" si="0"/>
        <v>0</v>
      </c>
      <c r="AC43" s="35">
        <f t="shared" si="0"/>
        <v>0</v>
      </c>
      <c r="AD43" s="35">
        <f t="shared" si="0"/>
        <v>0</v>
      </c>
      <c r="AE43" s="35">
        <f t="shared" si="0"/>
        <v>0</v>
      </c>
      <c r="AF43" s="35">
        <f t="shared" si="0"/>
        <v>3</v>
      </c>
      <c r="AG43" s="35">
        <f t="shared" si="0"/>
        <v>0</v>
      </c>
      <c r="AH43" s="35">
        <f t="shared" si="0"/>
        <v>0</v>
      </c>
      <c r="AI43" s="35">
        <f t="shared" si="0"/>
        <v>0</v>
      </c>
      <c r="AJ43" s="35">
        <f t="shared" si="0"/>
        <v>16</v>
      </c>
      <c r="AK43" s="35">
        <f t="shared" si="0"/>
        <v>20</v>
      </c>
      <c r="AL43" s="35">
        <f t="shared" si="0"/>
        <v>6</v>
      </c>
      <c r="AM43" s="35">
        <f t="shared" si="0"/>
        <v>0</v>
      </c>
      <c r="AN43" s="35">
        <f t="shared" si="0"/>
        <v>0</v>
      </c>
      <c r="AO43" s="35">
        <f t="shared" si="0"/>
        <v>1</v>
      </c>
      <c r="AP43" s="35">
        <f t="shared" si="0"/>
        <v>10</v>
      </c>
      <c r="AQ43" s="35">
        <f t="shared" si="0"/>
        <v>0</v>
      </c>
      <c r="AR43" s="35">
        <f t="shared" si="0"/>
        <v>0</v>
      </c>
      <c r="AS43" s="63">
        <f t="shared" ref="AS43:AV46" si="1">SUM(E43+J43+O43+T43+Y43+AD43+AI43+AN43)</f>
        <v>0</v>
      </c>
      <c r="AT43" s="63">
        <f t="shared" si="1"/>
        <v>37</v>
      </c>
      <c r="AU43" s="63">
        <f t="shared" si="1"/>
        <v>40</v>
      </c>
      <c r="AV43" s="63">
        <f t="shared" si="1"/>
        <v>9</v>
      </c>
      <c r="AX43" s="13">
        <f>36*8</f>
        <v>288</v>
      </c>
      <c r="AY43" s="13">
        <f>11*8</f>
        <v>88</v>
      </c>
    </row>
    <row r="44" spans="1:51" ht="36" customHeight="1" x14ac:dyDescent="0.25">
      <c r="A44" s="141" t="s">
        <v>134</v>
      </c>
      <c r="B44" s="142"/>
      <c r="C44" s="142"/>
      <c r="D44" s="143"/>
      <c r="E44" s="35">
        <f>COUNTIF(E7:E42,"NO ")</f>
        <v>5</v>
      </c>
      <c r="F44" s="35">
        <f t="shared" ref="F44:AR44" si="2">COUNTIF(F7:F42,"NO ")</f>
        <v>0</v>
      </c>
      <c r="G44" s="35">
        <f t="shared" si="2"/>
        <v>24</v>
      </c>
      <c r="H44" s="35">
        <f t="shared" si="2"/>
        <v>0</v>
      </c>
      <c r="I44" s="35">
        <f t="shared" si="2"/>
        <v>0</v>
      </c>
      <c r="J44" s="35">
        <f t="shared" si="2"/>
        <v>9</v>
      </c>
      <c r="K44" s="35">
        <f t="shared" si="2"/>
        <v>0</v>
      </c>
      <c r="L44" s="35">
        <f t="shared" si="2"/>
        <v>36</v>
      </c>
      <c r="M44" s="35">
        <f t="shared" si="2"/>
        <v>0</v>
      </c>
      <c r="N44" s="35">
        <f t="shared" si="2"/>
        <v>0</v>
      </c>
      <c r="O44" s="35">
        <f t="shared" si="2"/>
        <v>0</v>
      </c>
      <c r="P44" s="35">
        <f t="shared" si="2"/>
        <v>0</v>
      </c>
      <c r="Q44" s="35">
        <f t="shared" si="2"/>
        <v>36</v>
      </c>
      <c r="R44" s="35">
        <f t="shared" si="2"/>
        <v>0</v>
      </c>
      <c r="S44" s="35">
        <f t="shared" si="2"/>
        <v>0</v>
      </c>
      <c r="T44" s="35">
        <f t="shared" si="2"/>
        <v>0</v>
      </c>
      <c r="U44" s="35">
        <f t="shared" si="2"/>
        <v>16</v>
      </c>
      <c r="V44" s="35">
        <f t="shared" si="2"/>
        <v>31</v>
      </c>
      <c r="W44" s="35">
        <f t="shared" si="2"/>
        <v>0</v>
      </c>
      <c r="X44" s="35">
        <f t="shared" si="2"/>
        <v>0</v>
      </c>
      <c r="Y44" s="35">
        <f t="shared" si="2"/>
        <v>0</v>
      </c>
      <c r="Z44" s="35">
        <f t="shared" si="2"/>
        <v>0</v>
      </c>
      <c r="AA44" s="35">
        <f t="shared" si="2"/>
        <v>36</v>
      </c>
      <c r="AB44" s="35">
        <f t="shared" si="2"/>
        <v>0</v>
      </c>
      <c r="AC44" s="35">
        <f t="shared" si="2"/>
        <v>0</v>
      </c>
      <c r="AD44" s="35">
        <f t="shared" si="2"/>
        <v>0</v>
      </c>
      <c r="AE44" s="35">
        <f t="shared" si="2"/>
        <v>0</v>
      </c>
      <c r="AF44" s="35">
        <f t="shared" si="2"/>
        <v>33</v>
      </c>
      <c r="AG44" s="35">
        <f t="shared" si="2"/>
        <v>0</v>
      </c>
      <c r="AH44" s="35">
        <f t="shared" si="2"/>
        <v>0</v>
      </c>
      <c r="AI44" s="35">
        <f t="shared" si="2"/>
        <v>0</v>
      </c>
      <c r="AJ44" s="35">
        <f t="shared" si="2"/>
        <v>10</v>
      </c>
      <c r="AK44" s="35">
        <f t="shared" si="2"/>
        <v>11</v>
      </c>
      <c r="AL44" s="35">
        <f t="shared" si="2"/>
        <v>3</v>
      </c>
      <c r="AM44" s="35">
        <f t="shared" si="2"/>
        <v>0</v>
      </c>
      <c r="AN44" s="35">
        <f t="shared" si="2"/>
        <v>0</v>
      </c>
      <c r="AO44" s="35">
        <f t="shared" si="2"/>
        <v>12</v>
      </c>
      <c r="AP44" s="35">
        <f t="shared" si="2"/>
        <v>26</v>
      </c>
      <c r="AQ44" s="35">
        <f t="shared" si="2"/>
        <v>4</v>
      </c>
      <c r="AR44" s="35">
        <f t="shared" si="2"/>
        <v>0</v>
      </c>
      <c r="AS44" s="63">
        <f t="shared" si="1"/>
        <v>14</v>
      </c>
      <c r="AT44" s="63">
        <f t="shared" si="1"/>
        <v>38</v>
      </c>
      <c r="AU44" s="63">
        <f t="shared" si="1"/>
        <v>233</v>
      </c>
      <c r="AV44" s="63">
        <f t="shared" si="1"/>
        <v>7</v>
      </c>
    </row>
    <row r="45" spans="1:51" ht="36" customHeight="1" x14ac:dyDescent="0.25">
      <c r="A45" s="141" t="s">
        <v>66</v>
      </c>
      <c r="B45" s="142"/>
      <c r="C45" s="142"/>
      <c r="D45" s="143"/>
      <c r="E45" s="35">
        <f>COUNTIF(E7:E42,"NO APLICA")</f>
        <v>9</v>
      </c>
      <c r="F45" s="35">
        <f t="shared" ref="F45:AR45" si="3">COUNTIF(F7:F42,"NO APLICA")</f>
        <v>12</v>
      </c>
      <c r="G45" s="35">
        <f t="shared" si="3"/>
        <v>9</v>
      </c>
      <c r="H45" s="35">
        <f t="shared" si="3"/>
        <v>8</v>
      </c>
      <c r="I45" s="35">
        <f t="shared" si="3"/>
        <v>0</v>
      </c>
      <c r="J45" s="35">
        <f t="shared" si="3"/>
        <v>0</v>
      </c>
      <c r="K45" s="35">
        <f t="shared" si="3"/>
        <v>0</v>
      </c>
      <c r="L45" s="35">
        <f t="shared" si="3"/>
        <v>0</v>
      </c>
      <c r="M45" s="35">
        <f t="shared" si="3"/>
        <v>0</v>
      </c>
      <c r="N45" s="35">
        <f t="shared" si="3"/>
        <v>0</v>
      </c>
      <c r="O45" s="35">
        <f t="shared" si="3"/>
        <v>0</v>
      </c>
      <c r="P45" s="35">
        <f t="shared" si="3"/>
        <v>0</v>
      </c>
      <c r="Q45" s="35">
        <f t="shared" si="3"/>
        <v>0</v>
      </c>
      <c r="R45" s="35">
        <f t="shared" si="3"/>
        <v>0</v>
      </c>
      <c r="S45" s="35">
        <f t="shared" si="3"/>
        <v>0</v>
      </c>
      <c r="T45" s="35">
        <f t="shared" si="3"/>
        <v>0</v>
      </c>
      <c r="U45" s="35">
        <f t="shared" si="3"/>
        <v>1</v>
      </c>
      <c r="V45" s="35">
        <f t="shared" si="3"/>
        <v>1</v>
      </c>
      <c r="W45" s="35">
        <f t="shared" si="3"/>
        <v>0</v>
      </c>
      <c r="X45" s="35">
        <f t="shared" si="3"/>
        <v>0</v>
      </c>
      <c r="Y45" s="35">
        <f t="shared" si="3"/>
        <v>0</v>
      </c>
      <c r="Z45" s="35">
        <f t="shared" si="3"/>
        <v>0</v>
      </c>
      <c r="AA45" s="35">
        <f t="shared" si="3"/>
        <v>0</v>
      </c>
      <c r="AB45" s="35">
        <f t="shared" si="3"/>
        <v>0</v>
      </c>
      <c r="AC45" s="35">
        <f t="shared" si="3"/>
        <v>0</v>
      </c>
      <c r="AD45" s="35">
        <f t="shared" si="3"/>
        <v>0</v>
      </c>
      <c r="AE45" s="35">
        <f t="shared" si="3"/>
        <v>0</v>
      </c>
      <c r="AF45" s="35">
        <f t="shared" si="3"/>
        <v>0</v>
      </c>
      <c r="AG45" s="35">
        <f>COUNTIF(AG7:AG42,"NO APLICA")</f>
        <v>0</v>
      </c>
      <c r="AH45" s="35">
        <f t="shared" si="3"/>
        <v>0</v>
      </c>
      <c r="AI45" s="35">
        <f t="shared" si="3"/>
        <v>0</v>
      </c>
      <c r="AJ45" s="35">
        <f t="shared" si="3"/>
        <v>5</v>
      </c>
      <c r="AK45" s="35">
        <f t="shared" si="3"/>
        <v>5</v>
      </c>
      <c r="AL45" s="35">
        <f t="shared" si="3"/>
        <v>1</v>
      </c>
      <c r="AM45" s="35">
        <f t="shared" si="3"/>
        <v>0</v>
      </c>
      <c r="AN45" s="35">
        <f t="shared" si="3"/>
        <v>0</v>
      </c>
      <c r="AO45" s="35">
        <f t="shared" si="3"/>
        <v>0</v>
      </c>
      <c r="AP45" s="35">
        <f t="shared" si="3"/>
        <v>0</v>
      </c>
      <c r="AQ45" s="35">
        <f t="shared" si="3"/>
        <v>0</v>
      </c>
      <c r="AR45" s="35">
        <f t="shared" si="3"/>
        <v>0</v>
      </c>
      <c r="AS45" s="63">
        <f t="shared" si="1"/>
        <v>9</v>
      </c>
      <c r="AT45" s="63">
        <f t="shared" si="1"/>
        <v>18</v>
      </c>
      <c r="AU45" s="63">
        <f t="shared" si="1"/>
        <v>15</v>
      </c>
      <c r="AV45" s="63">
        <f t="shared" si="1"/>
        <v>9</v>
      </c>
    </row>
    <row r="46" spans="1:51" ht="36" customHeight="1" x14ac:dyDescent="0.25">
      <c r="A46" s="144" t="s">
        <v>115</v>
      </c>
      <c r="B46" s="144"/>
      <c r="C46" s="144"/>
      <c r="D46" s="144"/>
      <c r="E46" s="35">
        <f>COUNTIF(E8:E43,"PARCIALMENTE")</f>
        <v>0</v>
      </c>
      <c r="F46" s="35">
        <f t="shared" ref="F46:AR46" si="4">COUNTIF(F8:F43,"PARCIALMENTE")</f>
        <v>0</v>
      </c>
      <c r="G46" s="35">
        <f t="shared" si="4"/>
        <v>0</v>
      </c>
      <c r="H46" s="35">
        <f t="shared" si="4"/>
        <v>0</v>
      </c>
      <c r="I46" s="35">
        <f t="shared" si="4"/>
        <v>0</v>
      </c>
      <c r="J46" s="35">
        <f t="shared" si="4"/>
        <v>0</v>
      </c>
      <c r="K46" s="35">
        <f t="shared" si="4"/>
        <v>0</v>
      </c>
      <c r="L46" s="35">
        <f t="shared" si="4"/>
        <v>0</v>
      </c>
      <c r="M46" s="35">
        <f t="shared" si="4"/>
        <v>0</v>
      </c>
      <c r="N46" s="35">
        <f t="shared" si="4"/>
        <v>0</v>
      </c>
      <c r="O46" s="35">
        <f t="shared" si="4"/>
        <v>0</v>
      </c>
      <c r="P46" s="35">
        <f t="shared" si="4"/>
        <v>0</v>
      </c>
      <c r="Q46" s="35">
        <f t="shared" si="4"/>
        <v>0</v>
      </c>
      <c r="R46" s="35">
        <f t="shared" si="4"/>
        <v>0</v>
      </c>
      <c r="S46" s="35">
        <f t="shared" si="4"/>
        <v>0</v>
      </c>
      <c r="T46" s="35">
        <f t="shared" si="4"/>
        <v>0</v>
      </c>
      <c r="U46" s="35">
        <f t="shared" si="4"/>
        <v>0</v>
      </c>
      <c r="V46" s="35">
        <f t="shared" si="4"/>
        <v>0</v>
      </c>
      <c r="W46" s="35">
        <f t="shared" si="4"/>
        <v>0</v>
      </c>
      <c r="X46" s="35">
        <f t="shared" si="4"/>
        <v>0</v>
      </c>
      <c r="Y46" s="35">
        <f t="shared" si="4"/>
        <v>0</v>
      </c>
      <c r="Z46" s="35">
        <f t="shared" si="4"/>
        <v>0</v>
      </c>
      <c r="AA46" s="35">
        <f t="shared" si="4"/>
        <v>0</v>
      </c>
      <c r="AB46" s="35">
        <f t="shared" si="4"/>
        <v>0</v>
      </c>
      <c r="AC46" s="35">
        <f t="shared" si="4"/>
        <v>0</v>
      </c>
      <c r="AD46" s="35">
        <f t="shared" si="4"/>
        <v>0</v>
      </c>
      <c r="AE46" s="35">
        <f t="shared" si="4"/>
        <v>0</v>
      </c>
      <c r="AF46" s="35">
        <f t="shared" si="4"/>
        <v>0</v>
      </c>
      <c r="AG46" s="35">
        <f t="shared" si="4"/>
        <v>0</v>
      </c>
      <c r="AH46" s="35">
        <f t="shared" si="4"/>
        <v>0</v>
      </c>
      <c r="AI46" s="35">
        <f t="shared" si="4"/>
        <v>0</v>
      </c>
      <c r="AJ46" s="35">
        <f t="shared" si="4"/>
        <v>0</v>
      </c>
      <c r="AK46" s="35">
        <f t="shared" si="4"/>
        <v>0</v>
      </c>
      <c r="AL46" s="35">
        <f t="shared" si="4"/>
        <v>1</v>
      </c>
      <c r="AM46" s="35">
        <f t="shared" si="4"/>
        <v>0</v>
      </c>
      <c r="AN46" s="35">
        <f t="shared" si="4"/>
        <v>0</v>
      </c>
      <c r="AO46" s="35">
        <f t="shared" si="4"/>
        <v>0</v>
      </c>
      <c r="AP46" s="35">
        <f t="shared" si="4"/>
        <v>0</v>
      </c>
      <c r="AQ46" s="35">
        <f t="shared" si="4"/>
        <v>0</v>
      </c>
      <c r="AR46" s="35">
        <f t="shared" si="4"/>
        <v>0</v>
      </c>
      <c r="AS46" s="63">
        <f t="shared" si="1"/>
        <v>0</v>
      </c>
      <c r="AT46" s="63">
        <f t="shared" si="1"/>
        <v>0</v>
      </c>
      <c r="AU46" s="63">
        <f t="shared" si="1"/>
        <v>0</v>
      </c>
      <c r="AV46" s="63">
        <f t="shared" si="1"/>
        <v>1</v>
      </c>
    </row>
    <row r="47" spans="1:51" ht="36" customHeight="1" thickBot="1" x14ac:dyDescent="0.3">
      <c r="A47" s="144" t="s">
        <v>160</v>
      </c>
      <c r="B47" s="144"/>
      <c r="C47" s="144"/>
      <c r="D47" s="144"/>
      <c r="E47" s="64">
        <f t="shared" ref="E47:AH47" si="5">SUM(E43:E46)</f>
        <v>14</v>
      </c>
      <c r="F47" s="64">
        <f t="shared" si="5"/>
        <v>24</v>
      </c>
      <c r="G47" s="64">
        <f t="shared" si="5"/>
        <v>36</v>
      </c>
      <c r="H47" s="64">
        <f t="shared" si="5"/>
        <v>11</v>
      </c>
      <c r="I47" s="64">
        <f t="shared" si="5"/>
        <v>0</v>
      </c>
      <c r="J47" s="64">
        <f t="shared" si="5"/>
        <v>9</v>
      </c>
      <c r="K47" s="64">
        <f t="shared" si="5"/>
        <v>0</v>
      </c>
      <c r="L47" s="64">
        <f t="shared" si="5"/>
        <v>36</v>
      </c>
      <c r="M47" s="64">
        <f t="shared" si="5"/>
        <v>0</v>
      </c>
      <c r="N47" s="64">
        <f t="shared" si="5"/>
        <v>0</v>
      </c>
      <c r="O47" s="64">
        <f t="shared" si="5"/>
        <v>0</v>
      </c>
      <c r="P47" s="64">
        <f t="shared" si="5"/>
        <v>0</v>
      </c>
      <c r="Q47" s="64">
        <f t="shared" si="5"/>
        <v>36</v>
      </c>
      <c r="R47" s="64">
        <f t="shared" si="5"/>
        <v>0</v>
      </c>
      <c r="S47" s="64">
        <f t="shared" si="5"/>
        <v>0</v>
      </c>
      <c r="T47" s="64">
        <f t="shared" si="5"/>
        <v>0</v>
      </c>
      <c r="U47" s="64">
        <f t="shared" si="5"/>
        <v>25</v>
      </c>
      <c r="V47" s="64">
        <f t="shared" si="5"/>
        <v>36</v>
      </c>
      <c r="W47" s="64">
        <f t="shared" si="5"/>
        <v>0</v>
      </c>
      <c r="X47" s="64">
        <f t="shared" si="5"/>
        <v>0</v>
      </c>
      <c r="Y47" s="64">
        <f t="shared" si="5"/>
        <v>0</v>
      </c>
      <c r="Z47" s="64">
        <f t="shared" si="5"/>
        <v>0</v>
      </c>
      <c r="AA47" s="64">
        <f t="shared" si="5"/>
        <v>36</v>
      </c>
      <c r="AB47" s="64">
        <f t="shared" si="5"/>
        <v>0</v>
      </c>
      <c r="AC47" s="64">
        <f t="shared" si="5"/>
        <v>0</v>
      </c>
      <c r="AD47" s="64">
        <f t="shared" si="5"/>
        <v>0</v>
      </c>
      <c r="AE47" s="64">
        <f t="shared" si="5"/>
        <v>0</v>
      </c>
      <c r="AF47" s="64">
        <f t="shared" si="5"/>
        <v>36</v>
      </c>
      <c r="AG47" s="64">
        <f t="shared" si="5"/>
        <v>0</v>
      </c>
      <c r="AH47" s="64">
        <f t="shared" si="5"/>
        <v>0</v>
      </c>
      <c r="AI47" s="64">
        <f>SUM(AI43:AI46)</f>
        <v>0</v>
      </c>
      <c r="AJ47" s="64">
        <f t="shared" ref="AJ47:AV47" si="6">SUM(AJ43:AJ46)</f>
        <v>31</v>
      </c>
      <c r="AK47" s="64">
        <f t="shared" si="6"/>
        <v>36</v>
      </c>
      <c r="AL47" s="64">
        <f t="shared" si="6"/>
        <v>11</v>
      </c>
      <c r="AM47" s="64">
        <f t="shared" si="6"/>
        <v>0</v>
      </c>
      <c r="AN47" s="64">
        <f t="shared" si="6"/>
        <v>0</v>
      </c>
      <c r="AO47" s="64">
        <f t="shared" si="6"/>
        <v>13</v>
      </c>
      <c r="AP47" s="64">
        <f t="shared" si="6"/>
        <v>36</v>
      </c>
      <c r="AQ47" s="64">
        <f t="shared" si="6"/>
        <v>4</v>
      </c>
      <c r="AR47" s="64">
        <f t="shared" si="6"/>
        <v>0</v>
      </c>
      <c r="AS47" s="62">
        <f t="shared" si="6"/>
        <v>23</v>
      </c>
      <c r="AT47" s="62">
        <f t="shared" si="6"/>
        <v>93</v>
      </c>
      <c r="AU47" s="62">
        <f t="shared" si="6"/>
        <v>288</v>
      </c>
      <c r="AV47" s="62">
        <f t="shared" si="6"/>
        <v>26</v>
      </c>
    </row>
    <row r="48" spans="1:51" ht="339.75" customHeight="1" thickBot="1" x14ac:dyDescent="0.3">
      <c r="A48" s="123" t="s">
        <v>103</v>
      </c>
      <c r="B48" s="124"/>
      <c r="C48" s="124"/>
      <c r="D48" s="125"/>
      <c r="E48" s="126" t="s">
        <v>734</v>
      </c>
      <c r="F48" s="127"/>
      <c r="G48" s="127"/>
      <c r="H48" s="127"/>
      <c r="I48" s="128"/>
      <c r="J48" s="129" t="s">
        <v>735</v>
      </c>
      <c r="K48" s="130"/>
      <c r="L48" s="130"/>
      <c r="M48" s="130"/>
      <c r="N48" s="131"/>
      <c r="O48" s="132" t="s">
        <v>736</v>
      </c>
      <c r="P48" s="133"/>
      <c r="Q48" s="133"/>
      <c r="R48" s="133"/>
      <c r="S48" s="134"/>
      <c r="T48" s="129" t="s">
        <v>737</v>
      </c>
      <c r="U48" s="130"/>
      <c r="V48" s="130"/>
      <c r="W48" s="130"/>
      <c r="X48" s="131"/>
      <c r="Y48" s="132" t="s">
        <v>738</v>
      </c>
      <c r="Z48" s="133"/>
      <c r="AA48" s="133"/>
      <c r="AB48" s="133"/>
      <c r="AC48" s="134"/>
      <c r="AD48" s="111" t="s">
        <v>739</v>
      </c>
      <c r="AE48" s="112"/>
      <c r="AF48" s="112"/>
      <c r="AG48" s="112"/>
      <c r="AH48" s="113"/>
      <c r="AI48" s="111" t="s">
        <v>740</v>
      </c>
      <c r="AJ48" s="112"/>
      <c r="AK48" s="112"/>
      <c r="AL48" s="112"/>
      <c r="AM48" s="113"/>
      <c r="AN48" s="111"/>
      <c r="AO48" s="112"/>
      <c r="AP48" s="112"/>
      <c r="AQ48" s="112"/>
      <c r="AR48" s="113"/>
      <c r="AS48" s="72">
        <f>AS43/AX43</f>
        <v>0</v>
      </c>
      <c r="AT48" s="72">
        <f>AT43/AX43</f>
        <v>0.12847222222222221</v>
      </c>
      <c r="AU48" s="72">
        <f>AU43/AX43</f>
        <v>0.1388888888888889</v>
      </c>
      <c r="AV48" s="72">
        <f>AV43/AY43</f>
        <v>0.10227272727272728</v>
      </c>
    </row>
  </sheetData>
  <mergeCells count="216">
    <mergeCell ref="A1:AR1"/>
    <mergeCell ref="AD2:AH2"/>
    <mergeCell ref="AI2:AM2"/>
    <mergeCell ref="AN2:AR2"/>
    <mergeCell ref="A3:A5"/>
    <mergeCell ref="B3:D3"/>
    <mergeCell ref="E3:I3"/>
    <mergeCell ref="J3:N3"/>
    <mergeCell ref="O3:S3"/>
    <mergeCell ref="T3:X3"/>
    <mergeCell ref="Y3:AC3"/>
    <mergeCell ref="A2:D2"/>
    <mergeCell ref="E2:I2"/>
    <mergeCell ref="J2:N2"/>
    <mergeCell ref="O2:S2"/>
    <mergeCell ref="T2:X2"/>
    <mergeCell ref="Y2:AC2"/>
    <mergeCell ref="AD3:AH3"/>
    <mergeCell ref="AI3:AM3"/>
    <mergeCell ref="AN3:AR3"/>
    <mergeCell ref="B4:D4"/>
    <mergeCell ref="E4:I4"/>
    <mergeCell ref="J4:N4"/>
    <mergeCell ref="O4:S4"/>
    <mergeCell ref="T4:X4"/>
    <mergeCell ref="AN4:AR4"/>
    <mergeCell ref="B5:D5"/>
    <mergeCell ref="E5:I5"/>
    <mergeCell ref="J5:N5"/>
    <mergeCell ref="O5:S5"/>
    <mergeCell ref="T5:X5"/>
    <mergeCell ref="Y5:AC5"/>
    <mergeCell ref="AD5:AH5"/>
    <mergeCell ref="AI5:AM5"/>
    <mergeCell ref="AN5:AR5"/>
    <mergeCell ref="H7:H11"/>
    <mergeCell ref="I7:I11"/>
    <mergeCell ref="M7:M11"/>
    <mergeCell ref="N7:N11"/>
    <mergeCell ref="R7:R11"/>
    <mergeCell ref="S7:S11"/>
    <mergeCell ref="Y4:AC4"/>
    <mergeCell ref="AD4:AH4"/>
    <mergeCell ref="AI4:AM4"/>
    <mergeCell ref="AR7:AR11"/>
    <mergeCell ref="A12:A42"/>
    <mergeCell ref="B12:B15"/>
    <mergeCell ref="C12:C15"/>
    <mergeCell ref="H12:H15"/>
    <mergeCell ref="I12:I15"/>
    <mergeCell ref="M12:M15"/>
    <mergeCell ref="W7:W11"/>
    <mergeCell ref="X7:X11"/>
    <mergeCell ref="AB7:AB11"/>
    <mergeCell ref="AC7:AC11"/>
    <mergeCell ref="AG7:AG11"/>
    <mergeCell ref="AH7:AH11"/>
    <mergeCell ref="AR12:AR15"/>
    <mergeCell ref="B16:B19"/>
    <mergeCell ref="C16:C19"/>
    <mergeCell ref="H16:H19"/>
    <mergeCell ref="I16:I19"/>
    <mergeCell ref="M16:M19"/>
    <mergeCell ref="N16:N19"/>
    <mergeCell ref="R16:R19"/>
    <mergeCell ref="A7:A11"/>
    <mergeCell ref="B7:B11"/>
    <mergeCell ref="C7:C11"/>
    <mergeCell ref="N12:N15"/>
    <mergeCell ref="R12:R15"/>
    <mergeCell ref="S12:S15"/>
    <mergeCell ref="W12:W15"/>
    <mergeCell ref="X12:X15"/>
    <mergeCell ref="AB12:AB15"/>
    <mergeCell ref="AM16:AM19"/>
    <mergeCell ref="AQ16:AQ19"/>
    <mergeCell ref="AL7:AL11"/>
    <mergeCell ref="AM7:AM11"/>
    <mergeCell ref="AQ7:AQ11"/>
    <mergeCell ref="AC12:AC15"/>
    <mergeCell ref="AG12:AG15"/>
    <mergeCell ref="AH12:AH15"/>
    <mergeCell ref="AL12:AL15"/>
    <mergeCell ref="AM12:AM15"/>
    <mergeCell ref="AQ12:AQ15"/>
    <mergeCell ref="S20:S22"/>
    <mergeCell ref="W20:W22"/>
    <mergeCell ref="X20:X22"/>
    <mergeCell ref="AB20:AB22"/>
    <mergeCell ref="AR16:AR19"/>
    <mergeCell ref="B20:B22"/>
    <mergeCell ref="C20:C22"/>
    <mergeCell ref="H20:H22"/>
    <mergeCell ref="I20:I22"/>
    <mergeCell ref="M20:M22"/>
    <mergeCell ref="N20:N22"/>
    <mergeCell ref="R20:R22"/>
    <mergeCell ref="X16:X19"/>
    <mergeCell ref="AB16:AB19"/>
    <mergeCell ref="AC16:AC19"/>
    <mergeCell ref="AG16:AG19"/>
    <mergeCell ref="AH16:AH19"/>
    <mergeCell ref="AL16:AL19"/>
    <mergeCell ref="AH20:AH22"/>
    <mergeCell ref="AL20:AL22"/>
    <mergeCell ref="AM20:AM22"/>
    <mergeCell ref="AQ20:AQ22"/>
    <mergeCell ref="AR20:AR22"/>
    <mergeCell ref="AC20:AC22"/>
    <mergeCell ref="AG20:AG22"/>
    <mergeCell ref="S16:S19"/>
    <mergeCell ref="W16:W19"/>
    <mergeCell ref="X23:X27"/>
    <mergeCell ref="AB23:AB27"/>
    <mergeCell ref="AM29:AM30"/>
    <mergeCell ref="AQ29:AQ30"/>
    <mergeCell ref="B23:B27"/>
    <mergeCell ref="C23:C27"/>
    <mergeCell ref="H23:H27"/>
    <mergeCell ref="I23:I27"/>
    <mergeCell ref="M23:M27"/>
    <mergeCell ref="AQ32:AQ36"/>
    <mergeCell ref="AR32:AR36"/>
    <mergeCell ref="AC32:AC36"/>
    <mergeCell ref="AG32:AG36"/>
    <mergeCell ref="AR23:AR27"/>
    <mergeCell ref="B29:B30"/>
    <mergeCell ref="C29:C30"/>
    <mergeCell ref="H29:H30"/>
    <mergeCell ref="I29:I30"/>
    <mergeCell ref="M29:M30"/>
    <mergeCell ref="N29:N30"/>
    <mergeCell ref="R29:R30"/>
    <mergeCell ref="S29:S30"/>
    <mergeCell ref="W29:W30"/>
    <mergeCell ref="AC23:AC27"/>
    <mergeCell ref="AG23:AG27"/>
    <mergeCell ref="AH23:AH27"/>
    <mergeCell ref="AL23:AL27"/>
    <mergeCell ref="AM23:AM27"/>
    <mergeCell ref="AQ23:AQ27"/>
    <mergeCell ref="N23:N27"/>
    <mergeCell ref="R23:R27"/>
    <mergeCell ref="S23:S27"/>
    <mergeCell ref="W23:W27"/>
    <mergeCell ref="H37:H38"/>
    <mergeCell ref="I37:I38"/>
    <mergeCell ref="M37:M38"/>
    <mergeCell ref="S32:S36"/>
    <mergeCell ref="W32:W36"/>
    <mergeCell ref="X32:X36"/>
    <mergeCell ref="AB32:AB36"/>
    <mergeCell ref="AR29:AR30"/>
    <mergeCell ref="B32:B36"/>
    <mergeCell ref="C32:C36"/>
    <mergeCell ref="H32:H36"/>
    <mergeCell ref="I32:I36"/>
    <mergeCell ref="M32:M36"/>
    <mergeCell ref="N32:N36"/>
    <mergeCell ref="R32:R36"/>
    <mergeCell ref="X29:X30"/>
    <mergeCell ref="AB29:AB30"/>
    <mergeCell ref="AC29:AC30"/>
    <mergeCell ref="AG29:AG30"/>
    <mergeCell ref="AH29:AH30"/>
    <mergeCell ref="AL29:AL30"/>
    <mergeCell ref="AH32:AH36"/>
    <mergeCell ref="AL32:AL36"/>
    <mergeCell ref="AM32:AM36"/>
    <mergeCell ref="AR37:AR38"/>
    <mergeCell ref="B39:B42"/>
    <mergeCell ref="C39:C42"/>
    <mergeCell ref="H39:H42"/>
    <mergeCell ref="I39:I42"/>
    <mergeCell ref="M39:M42"/>
    <mergeCell ref="N39:N42"/>
    <mergeCell ref="R39:R42"/>
    <mergeCell ref="S39:S42"/>
    <mergeCell ref="W39:W42"/>
    <mergeCell ref="AC37:AC38"/>
    <mergeCell ref="AG37:AG38"/>
    <mergeCell ref="AH37:AH38"/>
    <mergeCell ref="AL37:AL38"/>
    <mergeCell ref="AM37:AM38"/>
    <mergeCell ref="AQ37:AQ38"/>
    <mergeCell ref="N37:N38"/>
    <mergeCell ref="R37:R38"/>
    <mergeCell ref="S37:S38"/>
    <mergeCell ref="W37:W38"/>
    <mergeCell ref="X37:X38"/>
    <mergeCell ref="AB37:AB38"/>
    <mergeCell ref="B37:B38"/>
    <mergeCell ref="C37:C38"/>
    <mergeCell ref="AI48:AM48"/>
    <mergeCell ref="AN48:AR48"/>
    <mergeCell ref="AM39:AM42"/>
    <mergeCell ref="AQ39:AQ42"/>
    <mergeCell ref="AR39:AR42"/>
    <mergeCell ref="A48:D48"/>
    <mergeCell ref="E48:I48"/>
    <mergeCell ref="J48:N48"/>
    <mergeCell ref="O48:S48"/>
    <mergeCell ref="T48:X48"/>
    <mergeCell ref="Y48:AC48"/>
    <mergeCell ref="AD48:AH48"/>
    <mergeCell ref="X39:X42"/>
    <mergeCell ref="AB39:AB42"/>
    <mergeCell ref="AC39:AC42"/>
    <mergeCell ref="AG39:AG42"/>
    <mergeCell ref="AH39:AH42"/>
    <mergeCell ref="AL39:AL42"/>
    <mergeCell ref="A43:D43"/>
    <mergeCell ref="A44:D44"/>
    <mergeCell ref="A45:D45"/>
    <mergeCell ref="A46:D46"/>
    <mergeCell ref="A47:D47"/>
  </mergeCells>
  <conditionalFormatting sqref="B3:B5">
    <cfRule type="duplicateValues" dxfId="366" priority="44"/>
  </conditionalFormatting>
  <conditionalFormatting sqref="E48">
    <cfRule type="duplicateValues" dxfId="365" priority="6"/>
  </conditionalFormatting>
  <conditionalFormatting sqref="E7:H7 E8:G8 E23:H23 E37:H37 E38:G38 E39:F42 H16 E9:F22 H12 H20 H31:H32 H39 E24:F31 E32:E36 H28:H29">
    <cfRule type="duplicateValues" dxfId="364" priority="52"/>
  </conditionalFormatting>
  <conditionalFormatting sqref="F32:F36">
    <cfRule type="duplicateValues" dxfId="363" priority="3"/>
  </conditionalFormatting>
  <conditionalFormatting sqref="G9:G10">
    <cfRule type="duplicateValues" dxfId="362" priority="22"/>
  </conditionalFormatting>
  <conditionalFormatting sqref="G11:G12">
    <cfRule type="duplicateValues" dxfId="361" priority="21"/>
  </conditionalFormatting>
  <conditionalFormatting sqref="G13:G14">
    <cfRule type="duplicateValues" dxfId="360" priority="20"/>
  </conditionalFormatting>
  <conditionalFormatting sqref="G15:G16">
    <cfRule type="duplicateValues" dxfId="359" priority="19"/>
  </conditionalFormatting>
  <conditionalFormatting sqref="G17:G18">
    <cfRule type="duplicateValues" dxfId="358" priority="18"/>
  </conditionalFormatting>
  <conditionalFormatting sqref="G19:G20">
    <cfRule type="duplicateValues" dxfId="357" priority="17"/>
  </conditionalFormatting>
  <conditionalFormatting sqref="G21:G22">
    <cfRule type="duplicateValues" dxfId="356" priority="16"/>
  </conditionalFormatting>
  <conditionalFormatting sqref="G24">
    <cfRule type="duplicateValues" dxfId="355" priority="15"/>
  </conditionalFormatting>
  <conditionalFormatting sqref="G25:G26">
    <cfRule type="duplicateValues" dxfId="354" priority="14"/>
  </conditionalFormatting>
  <conditionalFormatting sqref="G27">
    <cfRule type="duplicateValues" dxfId="353" priority="13"/>
  </conditionalFormatting>
  <conditionalFormatting sqref="G28">
    <cfRule type="duplicateValues" dxfId="352" priority="12"/>
  </conditionalFormatting>
  <conditionalFormatting sqref="G29:G30">
    <cfRule type="duplicateValues" dxfId="351" priority="11"/>
  </conditionalFormatting>
  <conditionalFormatting sqref="G31">
    <cfRule type="duplicateValues" dxfId="350" priority="10"/>
  </conditionalFormatting>
  <conditionalFormatting sqref="G32:G36">
    <cfRule type="duplicateValues" dxfId="349" priority="2"/>
  </conditionalFormatting>
  <conditionalFormatting sqref="G39">
    <cfRule type="duplicateValues" dxfId="348" priority="9"/>
  </conditionalFormatting>
  <conditionalFormatting sqref="G40:G41">
    <cfRule type="duplicateValues" dxfId="347" priority="8"/>
  </conditionalFormatting>
  <conditionalFormatting sqref="G42">
    <cfRule type="duplicateValues" dxfId="346" priority="7"/>
  </conditionalFormatting>
  <conditionalFormatting sqref="J48">
    <cfRule type="duplicateValues" dxfId="345" priority="5"/>
  </conditionalFormatting>
  <conditionalFormatting sqref="J7:L42">
    <cfRule type="duplicateValues" dxfId="344" priority="51"/>
  </conditionalFormatting>
  <conditionalFormatting sqref="M7 M28:M29 M20 M23 M31:M32 M37 M39">
    <cfRule type="duplicateValues" dxfId="343" priority="43"/>
  </conditionalFormatting>
  <conditionalFormatting sqref="M12">
    <cfRule type="duplicateValues" dxfId="342" priority="42"/>
  </conditionalFormatting>
  <conditionalFormatting sqref="M16">
    <cfRule type="duplicateValues" dxfId="341" priority="41"/>
  </conditionalFormatting>
  <conditionalFormatting sqref="O48 O7:Q42">
    <cfRule type="duplicateValues" dxfId="340" priority="50"/>
  </conditionalFormatting>
  <conditionalFormatting sqref="R7 R28:R29 R20 R23 R31:R32 R37 R39">
    <cfRule type="duplicateValues" dxfId="339" priority="40"/>
  </conditionalFormatting>
  <conditionalFormatting sqref="R12">
    <cfRule type="duplicateValues" dxfId="338" priority="39"/>
  </conditionalFormatting>
  <conditionalFormatting sqref="R16">
    <cfRule type="duplicateValues" dxfId="337" priority="38"/>
  </conditionalFormatting>
  <conditionalFormatting sqref="T48">
    <cfRule type="duplicateValues" dxfId="336" priority="4"/>
  </conditionalFormatting>
  <conditionalFormatting sqref="T7:V42">
    <cfRule type="duplicateValues" dxfId="335" priority="49"/>
  </conditionalFormatting>
  <conditionalFormatting sqref="W7 W28:W29 W20 W23 W31:W32 W37 W39">
    <cfRule type="duplicateValues" dxfId="334" priority="34"/>
  </conditionalFormatting>
  <conditionalFormatting sqref="W12">
    <cfRule type="duplicateValues" dxfId="333" priority="33"/>
  </conditionalFormatting>
  <conditionalFormatting sqref="W16">
    <cfRule type="duplicateValues" dxfId="332" priority="32"/>
  </conditionalFormatting>
  <conditionalFormatting sqref="Y48 Y7:AA42">
    <cfRule type="duplicateValues" dxfId="331" priority="48"/>
  </conditionalFormatting>
  <conditionalFormatting sqref="AB7 AB28:AB29 AB20 AB23 AB31:AB32 AB37 AB39">
    <cfRule type="duplicateValues" dxfId="330" priority="37"/>
  </conditionalFormatting>
  <conditionalFormatting sqref="AB12">
    <cfRule type="duplicateValues" dxfId="329" priority="36"/>
  </conditionalFormatting>
  <conditionalFormatting sqref="AB16">
    <cfRule type="duplicateValues" dxfId="328" priority="35"/>
  </conditionalFormatting>
  <conditionalFormatting sqref="AD48 AD7:AF42">
    <cfRule type="duplicateValues" dxfId="327" priority="47"/>
  </conditionalFormatting>
  <conditionalFormatting sqref="AG7 AG28:AG29 AG20 AG23 AG31:AG32 AG37 AG39">
    <cfRule type="duplicateValues" dxfId="326" priority="31"/>
  </conditionalFormatting>
  <conditionalFormatting sqref="AG12">
    <cfRule type="duplicateValues" dxfId="325" priority="30"/>
  </conditionalFormatting>
  <conditionalFormatting sqref="AG16">
    <cfRule type="duplicateValues" dxfId="324" priority="29"/>
  </conditionalFormatting>
  <conditionalFormatting sqref="AI48 AI7:AK42">
    <cfRule type="duplicateValues" dxfId="323" priority="46"/>
  </conditionalFormatting>
  <conditionalFormatting sqref="AL7 AL28:AL29 AL20 AL23 AL31:AL32 AL37 AL39">
    <cfRule type="duplicateValues" dxfId="322" priority="28"/>
  </conditionalFormatting>
  <conditionalFormatting sqref="AL12">
    <cfRule type="duplicateValues" dxfId="321" priority="27"/>
  </conditionalFormatting>
  <conditionalFormatting sqref="AL16">
    <cfRule type="duplicateValues" dxfId="320" priority="26"/>
  </conditionalFormatting>
  <conditionalFormatting sqref="AN48 AN7:AP42">
    <cfRule type="duplicateValues" dxfId="319" priority="45"/>
  </conditionalFormatting>
  <conditionalFormatting sqref="AQ7 AQ28:AQ29 AQ20 AQ23 AQ31:AQ32 AQ37 AQ39">
    <cfRule type="duplicateValues" dxfId="318" priority="25"/>
  </conditionalFormatting>
  <conditionalFormatting sqref="AQ12">
    <cfRule type="duplicateValues" dxfId="317" priority="24"/>
  </conditionalFormatting>
  <conditionalFormatting sqref="AQ16">
    <cfRule type="duplicateValues" dxfId="316" priority="23"/>
  </conditionalFormatting>
  <conditionalFormatting sqref="AS47:AV47 E43:AR47">
    <cfRule type="duplicateValues" dxfId="315" priority="1"/>
  </conditionalFormatting>
  <pageMargins left="0.7" right="0.7" top="0.75" bottom="0.75" header="0.3" footer="0.3"/>
  <pageSetup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'[24052023 Papel de Trabajo Reporte SIT -Dolly.xlsx]CATEGORIAS'!#REF!</xm:f>
          </x14:formula1>
          <xm:sqref>H7:H11 R7:R47 AB7:AB47 W7:W47 AG7:AG47 AL7:AL47 AQ7:AQ47 M7:M47 H23:H27 H29:H30</xm:sqref>
        </x14:dataValidation>
        <x14:dataValidation type="list" allowBlank="1" showInputMessage="1" showErrorMessage="1" xr:uid="{00000000-0002-0000-0100-000001000000}">
          <x14:formula1>
            <xm:f>'[24052023 Papel de Trabajo Reporte SIT -Dolly.xlsx]CATEGORIAS'!#REF!</xm:f>
          </x14:formula1>
          <xm:sqref>H16 J7:L47 H39 H12 H37 H20 H31:H32 T7:V47 O7:Q47 AD7:AF47 Y7:AA47 AN7:AP47 AI7:AK47 E7:G47 H28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F49"/>
  <sheetViews>
    <sheetView zoomScale="40" zoomScaleNormal="40" workbookViewId="0">
      <pane xSplit="4" ySplit="5" topLeftCell="DU6" activePane="bottomRight" state="frozen"/>
      <selection pane="topRight" activeCell="E1" sqref="E1"/>
      <selection pane="bottomLeft" activeCell="A5" sqref="A5"/>
      <selection pane="bottomRight" sqref="A1:DY1"/>
    </sheetView>
  </sheetViews>
  <sheetFormatPr baseColWidth="10" defaultRowHeight="15" x14ac:dyDescent="0.25"/>
  <cols>
    <col min="1" max="1" width="22.5703125" customWidth="1"/>
    <col min="2" max="2" width="25.140625" customWidth="1"/>
    <col min="3" max="3" width="11" customWidth="1"/>
    <col min="4" max="4" width="117.85546875" customWidth="1"/>
    <col min="5" max="5" width="14" customWidth="1"/>
    <col min="6" max="6" width="13.7109375" customWidth="1"/>
    <col min="7" max="7" width="15.85546875" customWidth="1"/>
    <col min="8" max="8" width="21" customWidth="1"/>
    <col min="9" max="9" width="64.85546875" customWidth="1"/>
    <col min="10" max="13" width="16.28515625" customWidth="1"/>
    <col min="14" max="14" width="90.7109375" customWidth="1"/>
    <col min="15" max="18" width="16.28515625" customWidth="1"/>
    <col min="19" max="19" width="96.28515625" customWidth="1"/>
    <col min="20" max="23" width="16.28515625" customWidth="1"/>
    <col min="24" max="24" width="62.28515625" customWidth="1"/>
    <col min="25" max="28" width="16.28515625" customWidth="1"/>
    <col min="29" max="29" width="75.28515625" customWidth="1"/>
    <col min="30" max="33" width="16.28515625" customWidth="1"/>
    <col min="34" max="34" width="73.5703125" customWidth="1"/>
    <col min="35" max="38" width="16.28515625" customWidth="1"/>
    <col min="39" max="39" width="61.85546875" customWidth="1"/>
    <col min="40" max="43" width="16.28515625" customWidth="1"/>
    <col min="44" max="44" width="134.28515625" customWidth="1"/>
    <col min="45" max="47" width="16.28515625" customWidth="1"/>
    <col min="48" max="48" width="28.140625" customWidth="1"/>
    <col min="49" max="49" width="70.42578125" customWidth="1"/>
    <col min="50" max="53" width="16.28515625" customWidth="1"/>
    <col min="54" max="54" width="84.28515625" customWidth="1"/>
    <col min="55" max="58" width="14.42578125" customWidth="1"/>
    <col min="59" max="59" width="68.5703125" customWidth="1"/>
    <col min="60" max="63" width="14.42578125" customWidth="1"/>
    <col min="64" max="64" width="75.140625" customWidth="1"/>
    <col min="65" max="68" width="15.5703125" customWidth="1"/>
    <col min="69" max="69" width="95.5703125" customWidth="1"/>
    <col min="70" max="71" width="11.42578125" customWidth="1"/>
    <col min="72" max="72" width="21.42578125" customWidth="1"/>
    <col min="73" max="73" width="17" customWidth="1"/>
    <col min="74" max="74" width="59.7109375" customWidth="1"/>
    <col min="75" max="75" width="15.7109375" customWidth="1"/>
    <col min="76" max="76" width="13.28515625" customWidth="1"/>
    <col min="77" max="77" width="15.140625" customWidth="1"/>
    <col min="78" max="78" width="15.5703125" customWidth="1"/>
    <col min="79" max="79" width="46.85546875" customWidth="1"/>
    <col min="80" max="80" width="15.7109375" customWidth="1"/>
    <col min="81" max="81" width="13.28515625" customWidth="1"/>
    <col min="82" max="82" width="15.140625" customWidth="1"/>
    <col min="83" max="83" width="15.5703125" customWidth="1"/>
    <col min="84" max="84" width="68.28515625" customWidth="1"/>
    <col min="85" max="85" width="15.7109375" customWidth="1"/>
    <col min="86" max="86" width="13.28515625" customWidth="1"/>
    <col min="87" max="87" width="15.140625" customWidth="1"/>
    <col min="88" max="88" width="15.5703125" customWidth="1"/>
    <col min="89" max="89" width="72" customWidth="1"/>
    <col min="90" max="90" width="15.7109375" customWidth="1"/>
    <col min="91" max="91" width="13.28515625" customWidth="1"/>
    <col min="92" max="92" width="15.140625" customWidth="1"/>
    <col min="93" max="93" width="15.5703125" customWidth="1"/>
    <col min="94" max="94" width="46.85546875" customWidth="1"/>
    <col min="95" max="95" width="15.7109375" customWidth="1"/>
    <col min="96" max="96" width="13.28515625" customWidth="1"/>
    <col min="97" max="97" width="15.140625" customWidth="1"/>
    <col min="98" max="98" width="15.5703125" customWidth="1"/>
    <col min="99" max="99" width="46.85546875" customWidth="1"/>
    <col min="100" max="100" width="15.7109375" customWidth="1"/>
    <col min="101" max="101" width="13.28515625" customWidth="1"/>
    <col min="102" max="102" width="15.140625" customWidth="1"/>
    <col min="103" max="103" width="15.5703125" customWidth="1"/>
    <col min="104" max="104" width="55.42578125" customWidth="1"/>
    <col min="105" max="105" width="15.7109375" customWidth="1"/>
    <col min="106" max="106" width="13.28515625" customWidth="1"/>
    <col min="107" max="107" width="15.140625" customWidth="1"/>
    <col min="108" max="108" width="15.5703125" customWidth="1"/>
    <col min="109" max="109" width="46.85546875" customWidth="1"/>
    <col min="110" max="110" width="15.7109375" customWidth="1"/>
    <col min="111" max="111" width="13.28515625" customWidth="1"/>
    <col min="112" max="112" width="15.140625" customWidth="1"/>
    <col min="113" max="113" width="15.5703125" customWidth="1"/>
    <col min="114" max="114" width="93.7109375" customWidth="1"/>
    <col min="115" max="115" width="15.7109375" customWidth="1"/>
    <col min="116" max="116" width="13.28515625" customWidth="1"/>
    <col min="117" max="117" width="15.140625" customWidth="1"/>
    <col min="118" max="118" width="15.5703125" customWidth="1"/>
    <col min="119" max="119" width="46.85546875" customWidth="1"/>
    <col min="120" max="120" width="15.7109375" customWidth="1"/>
    <col min="121" max="121" width="13.28515625" customWidth="1"/>
    <col min="122" max="122" width="15.140625" customWidth="1"/>
    <col min="123" max="123" width="15.5703125" customWidth="1"/>
    <col min="124" max="124" width="46.85546875" customWidth="1"/>
    <col min="125" max="125" width="15.7109375" customWidth="1"/>
    <col min="126" max="126" width="13.28515625" customWidth="1"/>
    <col min="127" max="127" width="15.140625" customWidth="1"/>
    <col min="128" max="128" width="15.5703125" customWidth="1"/>
    <col min="129" max="129" width="46.85546875" customWidth="1"/>
    <col min="130" max="131" width="16.85546875" customWidth="1"/>
    <col min="132" max="133" width="15.28515625" customWidth="1"/>
    <col min="135" max="135" width="16" customWidth="1"/>
    <col min="136" max="136" width="20" customWidth="1"/>
  </cols>
  <sheetData>
    <row r="1" spans="1:134" ht="32.25" thickBot="1" x14ac:dyDescent="0.3">
      <c r="A1" s="436" t="s">
        <v>770</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c r="AH1" s="436"/>
      <c r="AI1" s="436"/>
      <c r="AJ1" s="436"/>
      <c r="AK1" s="436"/>
      <c r="AL1" s="436"/>
      <c r="AM1" s="436"/>
      <c r="AN1" s="436"/>
      <c r="AO1" s="436"/>
      <c r="AP1" s="436"/>
      <c r="AQ1" s="436"/>
      <c r="AR1" s="436"/>
      <c r="AS1" s="436"/>
      <c r="AT1" s="436"/>
      <c r="AU1" s="436"/>
      <c r="AV1" s="436"/>
      <c r="AW1" s="436"/>
      <c r="AX1" s="436"/>
      <c r="AY1" s="436"/>
      <c r="AZ1" s="436"/>
      <c r="BA1" s="436"/>
      <c r="BB1" s="436"/>
      <c r="BC1" s="436"/>
      <c r="BD1" s="436"/>
      <c r="BE1" s="436"/>
      <c r="BF1" s="436"/>
      <c r="BG1" s="436"/>
      <c r="BH1" s="436"/>
      <c r="BI1" s="436"/>
      <c r="BJ1" s="436"/>
      <c r="BK1" s="436"/>
      <c r="BL1" s="436"/>
      <c r="BM1" s="436"/>
      <c r="BN1" s="436"/>
      <c r="BO1" s="436"/>
      <c r="BP1" s="436"/>
      <c r="BQ1" s="436"/>
      <c r="BR1" s="436"/>
      <c r="BS1" s="436"/>
      <c r="BT1" s="436"/>
      <c r="BU1" s="436"/>
      <c r="BV1" s="436"/>
      <c r="BW1" s="436"/>
      <c r="BX1" s="436"/>
      <c r="BY1" s="436"/>
      <c r="BZ1" s="436"/>
      <c r="CA1" s="436"/>
      <c r="CB1" s="436"/>
      <c r="CC1" s="436"/>
      <c r="CD1" s="436"/>
      <c r="CE1" s="436"/>
      <c r="CF1" s="436"/>
      <c r="CG1" s="436"/>
      <c r="CH1" s="436"/>
      <c r="CI1" s="436"/>
      <c r="CJ1" s="436"/>
      <c r="CK1" s="436"/>
      <c r="CL1" s="436"/>
      <c r="CM1" s="436"/>
      <c r="CN1" s="436"/>
      <c r="CO1" s="436"/>
      <c r="CP1" s="436"/>
      <c r="CQ1" s="436"/>
      <c r="CR1" s="436"/>
      <c r="CS1" s="436"/>
      <c r="CT1" s="436"/>
      <c r="CU1" s="436"/>
      <c r="CV1" s="436"/>
      <c r="CW1" s="436"/>
      <c r="CX1" s="436"/>
      <c r="CY1" s="436"/>
      <c r="CZ1" s="436"/>
      <c r="DA1" s="436"/>
      <c r="DB1" s="436"/>
      <c r="DC1" s="436"/>
      <c r="DD1" s="436"/>
      <c r="DE1" s="436"/>
      <c r="DF1" s="436"/>
      <c r="DG1" s="436"/>
      <c r="DH1" s="436"/>
      <c r="DI1" s="436"/>
      <c r="DJ1" s="436"/>
      <c r="DK1" s="436"/>
      <c r="DL1" s="436"/>
      <c r="DM1" s="436"/>
      <c r="DN1" s="436"/>
      <c r="DO1" s="436"/>
      <c r="DP1" s="436"/>
      <c r="DQ1" s="436"/>
      <c r="DR1" s="436"/>
      <c r="DS1" s="436"/>
      <c r="DT1" s="436"/>
      <c r="DU1" s="436"/>
      <c r="DV1" s="436"/>
      <c r="DW1" s="436"/>
      <c r="DX1" s="436"/>
      <c r="DY1" s="436"/>
    </row>
    <row r="2" spans="1:134" ht="195" customHeight="1" x14ac:dyDescent="0.25">
      <c r="A2" s="306" t="s">
        <v>100</v>
      </c>
      <c r="B2" s="306"/>
      <c r="C2" s="306"/>
      <c r="D2" s="306"/>
      <c r="E2" s="243" t="s">
        <v>169</v>
      </c>
      <c r="F2" s="243"/>
      <c r="G2" s="243"/>
      <c r="H2" s="243"/>
      <c r="I2" s="244"/>
      <c r="J2" s="243" t="s">
        <v>170</v>
      </c>
      <c r="K2" s="243"/>
      <c r="L2" s="243"/>
      <c r="M2" s="243"/>
      <c r="N2" s="244"/>
      <c r="O2" s="243" t="s">
        <v>171</v>
      </c>
      <c r="P2" s="243"/>
      <c r="Q2" s="243"/>
      <c r="R2" s="243"/>
      <c r="S2" s="244"/>
      <c r="T2" s="243" t="s">
        <v>303</v>
      </c>
      <c r="U2" s="243"/>
      <c r="V2" s="243"/>
      <c r="W2" s="243"/>
      <c r="X2" s="244"/>
      <c r="Y2" s="243" t="s">
        <v>304</v>
      </c>
      <c r="Z2" s="243"/>
      <c r="AA2" s="243"/>
      <c r="AB2" s="243"/>
      <c r="AC2" s="244"/>
      <c r="AD2" s="243" t="s">
        <v>305</v>
      </c>
      <c r="AE2" s="243"/>
      <c r="AF2" s="243"/>
      <c r="AG2" s="243"/>
      <c r="AH2" s="244"/>
      <c r="AI2" s="243" t="s">
        <v>306</v>
      </c>
      <c r="AJ2" s="243"/>
      <c r="AK2" s="243"/>
      <c r="AL2" s="243"/>
      <c r="AM2" s="244"/>
      <c r="AN2" s="243" t="s">
        <v>307</v>
      </c>
      <c r="AO2" s="243"/>
      <c r="AP2" s="243"/>
      <c r="AQ2" s="243"/>
      <c r="AR2" s="244"/>
      <c r="AS2" s="243" t="s">
        <v>308</v>
      </c>
      <c r="AT2" s="243"/>
      <c r="AU2" s="243"/>
      <c r="AV2" s="243"/>
      <c r="AW2" s="244"/>
      <c r="AX2" s="243" t="s">
        <v>309</v>
      </c>
      <c r="AY2" s="243"/>
      <c r="AZ2" s="243"/>
      <c r="BA2" s="243"/>
      <c r="BB2" s="244"/>
      <c r="BC2" s="243" t="s">
        <v>204</v>
      </c>
      <c r="BD2" s="243"/>
      <c r="BE2" s="243"/>
      <c r="BF2" s="243"/>
      <c r="BG2" s="244"/>
      <c r="BH2" s="243" t="s">
        <v>310</v>
      </c>
      <c r="BI2" s="243"/>
      <c r="BJ2" s="243"/>
      <c r="BK2" s="243"/>
      <c r="BL2" s="244"/>
      <c r="BM2" s="243" t="s">
        <v>311</v>
      </c>
      <c r="BN2" s="243"/>
      <c r="BO2" s="243"/>
      <c r="BP2" s="243"/>
      <c r="BQ2" s="244"/>
      <c r="BR2" s="243" t="s">
        <v>312</v>
      </c>
      <c r="BS2" s="243"/>
      <c r="BT2" s="243"/>
      <c r="BU2" s="243"/>
      <c r="BV2" s="244"/>
      <c r="BW2" s="243" t="s">
        <v>313</v>
      </c>
      <c r="BX2" s="243"/>
      <c r="BY2" s="243"/>
      <c r="BZ2" s="243"/>
      <c r="CA2" s="244"/>
      <c r="CB2" s="243" t="s">
        <v>314</v>
      </c>
      <c r="CC2" s="243"/>
      <c r="CD2" s="243"/>
      <c r="CE2" s="243"/>
      <c r="CF2" s="244"/>
      <c r="CG2" s="243" t="s">
        <v>315</v>
      </c>
      <c r="CH2" s="243"/>
      <c r="CI2" s="243"/>
      <c r="CJ2" s="243"/>
      <c r="CK2" s="244"/>
      <c r="CL2" s="243" t="s">
        <v>316</v>
      </c>
      <c r="CM2" s="243"/>
      <c r="CN2" s="243"/>
      <c r="CO2" s="243"/>
      <c r="CP2" s="244"/>
      <c r="CQ2" s="243" t="s">
        <v>317</v>
      </c>
      <c r="CR2" s="243"/>
      <c r="CS2" s="243"/>
      <c r="CT2" s="243"/>
      <c r="CU2" s="244"/>
      <c r="CV2" s="243" t="s">
        <v>318</v>
      </c>
      <c r="CW2" s="243"/>
      <c r="CX2" s="243"/>
      <c r="CY2" s="243"/>
      <c r="CZ2" s="244"/>
      <c r="DA2" s="243" t="s">
        <v>319</v>
      </c>
      <c r="DB2" s="243"/>
      <c r="DC2" s="243"/>
      <c r="DD2" s="243"/>
      <c r="DE2" s="244"/>
      <c r="DF2" s="243" t="s">
        <v>320</v>
      </c>
      <c r="DG2" s="243"/>
      <c r="DH2" s="243"/>
      <c r="DI2" s="243"/>
      <c r="DJ2" s="244"/>
      <c r="DK2" s="243" t="s">
        <v>321</v>
      </c>
      <c r="DL2" s="243"/>
      <c r="DM2" s="243"/>
      <c r="DN2" s="243"/>
      <c r="DO2" s="244"/>
      <c r="DP2" s="243" t="s">
        <v>322</v>
      </c>
      <c r="DQ2" s="243"/>
      <c r="DR2" s="243"/>
      <c r="DS2" s="243"/>
      <c r="DT2" s="244"/>
      <c r="DU2" s="243" t="s">
        <v>323</v>
      </c>
      <c r="DV2" s="243"/>
      <c r="DW2" s="243"/>
      <c r="DX2" s="243"/>
      <c r="DY2" s="244"/>
    </row>
    <row r="3" spans="1:134" ht="24" customHeight="1" x14ac:dyDescent="0.25">
      <c r="A3" s="306" t="s">
        <v>116</v>
      </c>
      <c r="B3" s="313" t="s">
        <v>117</v>
      </c>
      <c r="C3" s="313"/>
      <c r="D3" s="313"/>
      <c r="E3" s="317">
        <v>10269111.439999999</v>
      </c>
      <c r="F3" s="318"/>
      <c r="G3" s="318"/>
      <c r="H3" s="318"/>
      <c r="I3" s="319"/>
      <c r="J3" s="276">
        <v>7460000</v>
      </c>
      <c r="K3" s="257"/>
      <c r="L3" s="257"/>
      <c r="M3" s="257"/>
      <c r="N3" s="324"/>
      <c r="O3" s="320">
        <v>5531177</v>
      </c>
      <c r="P3" s="321"/>
      <c r="Q3" s="321"/>
      <c r="R3" s="321"/>
      <c r="S3" s="322"/>
      <c r="T3" s="271">
        <v>6708303</v>
      </c>
      <c r="U3" s="255"/>
      <c r="V3" s="255"/>
      <c r="W3" s="255"/>
      <c r="X3" s="323"/>
      <c r="Y3" s="269">
        <f>4295600+6990900</f>
        <v>11286500</v>
      </c>
      <c r="Z3" s="256"/>
      <c r="AA3" s="256"/>
      <c r="AB3" s="256"/>
      <c r="AC3" s="270"/>
      <c r="AD3" s="269">
        <v>22479096</v>
      </c>
      <c r="AE3" s="255"/>
      <c r="AF3" s="255"/>
      <c r="AG3" s="255"/>
      <c r="AH3" s="255"/>
      <c r="AI3" s="276">
        <v>2483636.38</v>
      </c>
      <c r="AJ3" s="255"/>
      <c r="AK3" s="255"/>
      <c r="AL3" s="255"/>
      <c r="AM3" s="255"/>
      <c r="AN3" s="250">
        <v>14253960</v>
      </c>
      <c r="AO3" s="250"/>
      <c r="AP3" s="250"/>
      <c r="AQ3" s="250"/>
      <c r="AR3" s="250"/>
      <c r="AS3" s="261">
        <f>7468739+11728</f>
        <v>7480467</v>
      </c>
      <c r="AT3" s="261"/>
      <c r="AU3" s="261"/>
      <c r="AV3" s="261"/>
      <c r="AW3" s="261"/>
      <c r="AX3" s="257">
        <f>12550800+67079</f>
        <v>12617879</v>
      </c>
      <c r="AY3" s="255"/>
      <c r="AZ3" s="255"/>
      <c r="BA3" s="255"/>
      <c r="BB3" s="255"/>
      <c r="BC3" s="325">
        <v>6956600</v>
      </c>
      <c r="BD3" s="250"/>
      <c r="BE3" s="250"/>
      <c r="BF3" s="250"/>
      <c r="BG3" s="250"/>
      <c r="BH3" s="250">
        <v>3520051.46</v>
      </c>
      <c r="BI3" s="250"/>
      <c r="BJ3" s="250"/>
      <c r="BK3" s="250"/>
      <c r="BL3" s="250"/>
      <c r="BM3" s="256">
        <v>8293464</v>
      </c>
      <c r="BN3" s="256"/>
      <c r="BO3" s="256"/>
      <c r="BP3" s="256"/>
      <c r="BQ3" s="256"/>
      <c r="BR3" s="249">
        <v>6405110</v>
      </c>
      <c r="BS3" s="250"/>
      <c r="BT3" s="250"/>
      <c r="BU3" s="250"/>
      <c r="BV3" s="250"/>
      <c r="BW3" s="250">
        <v>7497808</v>
      </c>
      <c r="BX3" s="250"/>
      <c r="BY3" s="250"/>
      <c r="BZ3" s="250"/>
      <c r="CA3" s="250"/>
      <c r="CB3" s="261">
        <f>4074450+672636</f>
        <v>4747086</v>
      </c>
      <c r="CC3" s="261"/>
      <c r="CD3" s="261"/>
      <c r="CE3" s="261"/>
      <c r="CF3" s="261"/>
      <c r="CG3" s="250">
        <v>14996800</v>
      </c>
      <c r="CH3" s="250"/>
      <c r="CI3" s="250"/>
      <c r="CJ3" s="250"/>
      <c r="CK3" s="250"/>
      <c r="CL3" s="249">
        <f>5419070+128930</f>
        <v>5548000</v>
      </c>
      <c r="CM3" s="250"/>
      <c r="CN3" s="250"/>
      <c r="CO3" s="250"/>
      <c r="CP3" s="250"/>
      <c r="CQ3" s="250">
        <v>19955343</v>
      </c>
      <c r="CR3" s="250"/>
      <c r="CS3" s="250"/>
      <c r="CT3" s="250"/>
      <c r="CU3" s="250"/>
      <c r="CV3" s="250">
        <v>8802662</v>
      </c>
      <c r="CW3" s="250"/>
      <c r="CX3" s="250"/>
      <c r="CY3" s="250"/>
      <c r="CZ3" s="250"/>
      <c r="DA3" s="250">
        <v>3504242.76</v>
      </c>
      <c r="DB3" s="250"/>
      <c r="DC3" s="250"/>
      <c r="DD3" s="250"/>
      <c r="DE3" s="250"/>
      <c r="DF3" s="250">
        <v>5018865</v>
      </c>
      <c r="DG3" s="250"/>
      <c r="DH3" s="250"/>
      <c r="DI3" s="250"/>
      <c r="DJ3" s="250"/>
      <c r="DK3" s="250">
        <v>7362696</v>
      </c>
      <c r="DL3" s="250"/>
      <c r="DM3" s="250"/>
      <c r="DN3" s="250"/>
      <c r="DO3" s="250"/>
      <c r="DP3" s="250">
        <v>6862400</v>
      </c>
      <c r="DQ3" s="250"/>
      <c r="DR3" s="250"/>
      <c r="DS3" s="250"/>
      <c r="DT3" s="250"/>
      <c r="DU3" s="250">
        <v>4767520</v>
      </c>
      <c r="DV3" s="250"/>
      <c r="DW3" s="250"/>
      <c r="DX3" s="250"/>
      <c r="DY3" s="250"/>
    </row>
    <row r="4" spans="1:134" ht="25.5" customHeight="1" x14ac:dyDescent="0.25">
      <c r="A4" s="306"/>
      <c r="B4" s="313" t="s">
        <v>118</v>
      </c>
      <c r="C4" s="313"/>
      <c r="D4" s="313"/>
      <c r="E4" s="314" t="s">
        <v>124</v>
      </c>
      <c r="F4" s="315"/>
      <c r="G4" s="315"/>
      <c r="H4" s="315"/>
      <c r="I4" s="316"/>
      <c r="J4" s="276">
        <v>535600</v>
      </c>
      <c r="K4" s="255"/>
      <c r="L4" s="255"/>
      <c r="M4" s="255"/>
      <c r="N4" s="255"/>
      <c r="O4" s="320" t="s">
        <v>172</v>
      </c>
      <c r="P4" s="321"/>
      <c r="Q4" s="321"/>
      <c r="R4" s="321"/>
      <c r="S4" s="321"/>
      <c r="T4" s="271">
        <v>535000</v>
      </c>
      <c r="U4" s="255"/>
      <c r="V4" s="255"/>
      <c r="W4" s="255"/>
      <c r="X4" s="255"/>
      <c r="Y4" s="271">
        <v>535600</v>
      </c>
      <c r="Z4" s="255"/>
      <c r="AA4" s="255"/>
      <c r="AB4" s="255"/>
      <c r="AC4" s="255"/>
      <c r="AD4" s="276">
        <v>1606800</v>
      </c>
      <c r="AE4" s="255"/>
      <c r="AF4" s="255"/>
      <c r="AG4" s="255"/>
      <c r="AH4" s="255"/>
      <c r="AI4" s="271">
        <v>496900</v>
      </c>
      <c r="AJ4" s="255"/>
      <c r="AK4" s="255"/>
      <c r="AL4" s="255"/>
      <c r="AM4" s="255"/>
      <c r="AN4" s="250">
        <v>1071200</v>
      </c>
      <c r="AO4" s="250"/>
      <c r="AP4" s="250"/>
      <c r="AQ4" s="250"/>
      <c r="AR4" s="250"/>
      <c r="AS4" s="261">
        <v>535600</v>
      </c>
      <c r="AT4" s="261"/>
      <c r="AU4" s="261"/>
      <c r="AV4" s="261"/>
      <c r="AW4" s="261"/>
      <c r="AX4" s="255">
        <v>1606800</v>
      </c>
      <c r="AY4" s="255"/>
      <c r="AZ4" s="255"/>
      <c r="BA4" s="255"/>
      <c r="BB4" s="255"/>
      <c r="BC4" s="250">
        <v>496900</v>
      </c>
      <c r="BD4" s="250"/>
      <c r="BE4" s="250"/>
      <c r="BF4" s="250"/>
      <c r="BG4" s="250"/>
      <c r="BH4" s="250">
        <v>515000</v>
      </c>
      <c r="BI4" s="250"/>
      <c r="BJ4" s="250"/>
      <c r="BK4" s="250"/>
      <c r="BL4" s="250"/>
      <c r="BM4" s="257">
        <v>1071200</v>
      </c>
      <c r="BN4" s="257"/>
      <c r="BO4" s="257"/>
      <c r="BP4" s="257"/>
      <c r="BQ4" s="257"/>
      <c r="BR4" s="249">
        <v>535600</v>
      </c>
      <c r="BS4" s="250"/>
      <c r="BT4" s="250"/>
      <c r="BU4" s="250"/>
      <c r="BV4" s="250"/>
      <c r="BW4" s="250">
        <v>535600</v>
      </c>
      <c r="BX4" s="250"/>
      <c r="BY4" s="250"/>
      <c r="BZ4" s="250"/>
      <c r="CA4" s="250"/>
      <c r="CB4" s="261">
        <v>398564</v>
      </c>
      <c r="CC4" s="261"/>
      <c r="CD4" s="261"/>
      <c r="CE4" s="261"/>
      <c r="CF4" s="261"/>
      <c r="CG4" s="250">
        <v>1071200</v>
      </c>
      <c r="CH4" s="250"/>
      <c r="CI4" s="250"/>
      <c r="CJ4" s="250"/>
      <c r="CK4" s="250"/>
      <c r="CL4" s="249">
        <v>535600</v>
      </c>
      <c r="CM4" s="250"/>
      <c r="CN4" s="250"/>
      <c r="CO4" s="250"/>
      <c r="CP4" s="250"/>
      <c r="CQ4" s="250">
        <v>1606800</v>
      </c>
      <c r="CR4" s="250"/>
      <c r="CS4" s="250"/>
      <c r="CT4" s="250"/>
      <c r="CU4" s="250"/>
      <c r="CV4" s="250">
        <v>1606800</v>
      </c>
      <c r="CW4" s="250"/>
      <c r="CX4" s="250"/>
      <c r="CY4" s="250"/>
      <c r="CZ4" s="250"/>
      <c r="DA4" s="250"/>
      <c r="DB4" s="250"/>
      <c r="DC4" s="250"/>
      <c r="DD4" s="250"/>
      <c r="DE4" s="250"/>
      <c r="DF4" s="250">
        <v>535600</v>
      </c>
      <c r="DG4" s="250"/>
      <c r="DH4" s="250"/>
      <c r="DI4" s="250"/>
      <c r="DJ4" s="250"/>
      <c r="DK4" s="250">
        <v>535600</v>
      </c>
      <c r="DL4" s="250"/>
      <c r="DM4" s="250"/>
      <c r="DN4" s="250"/>
      <c r="DO4" s="250"/>
      <c r="DP4" s="250">
        <v>535600</v>
      </c>
      <c r="DQ4" s="250"/>
      <c r="DR4" s="250"/>
      <c r="DS4" s="250"/>
      <c r="DT4" s="250"/>
      <c r="DU4" s="250">
        <v>535600</v>
      </c>
      <c r="DV4" s="250"/>
      <c r="DW4" s="250"/>
      <c r="DX4" s="250"/>
      <c r="DY4" s="250"/>
    </row>
    <row r="5" spans="1:134" ht="27" customHeight="1" x14ac:dyDescent="0.25">
      <c r="A5" s="306"/>
      <c r="B5" s="313" t="s">
        <v>119</v>
      </c>
      <c r="C5" s="313"/>
      <c r="D5" s="313"/>
      <c r="E5" s="314">
        <v>0</v>
      </c>
      <c r="F5" s="315"/>
      <c r="G5" s="315"/>
      <c r="H5" s="315"/>
      <c r="I5" s="316"/>
      <c r="J5" s="276">
        <v>40450</v>
      </c>
      <c r="K5" s="255"/>
      <c r="L5" s="255"/>
      <c r="M5" s="255"/>
      <c r="N5" s="255"/>
      <c r="O5" s="271">
        <v>37951</v>
      </c>
      <c r="P5" s="255"/>
      <c r="Q5" s="255"/>
      <c r="R5" s="255"/>
      <c r="S5" s="255"/>
      <c r="T5" s="271">
        <v>249000</v>
      </c>
      <c r="U5" s="255"/>
      <c r="V5" s="255"/>
      <c r="W5" s="255"/>
      <c r="X5" s="255"/>
      <c r="Y5" s="271">
        <v>0</v>
      </c>
      <c r="Z5" s="255"/>
      <c r="AA5" s="255"/>
      <c r="AB5" s="255"/>
      <c r="AC5" s="255"/>
      <c r="AD5" s="271">
        <v>0</v>
      </c>
      <c r="AE5" s="255"/>
      <c r="AF5" s="255"/>
      <c r="AG5" s="255"/>
      <c r="AH5" s="255"/>
      <c r="AI5" s="271">
        <v>0</v>
      </c>
      <c r="AJ5" s="255"/>
      <c r="AK5" s="255"/>
      <c r="AL5" s="255"/>
      <c r="AM5" s="255"/>
      <c r="AN5" s="250">
        <v>13735</v>
      </c>
      <c r="AO5" s="250"/>
      <c r="AP5" s="250"/>
      <c r="AQ5" s="250"/>
      <c r="AR5" s="250"/>
      <c r="AS5" s="250"/>
      <c r="AT5" s="250"/>
      <c r="AU5" s="250"/>
      <c r="AV5" s="250"/>
      <c r="AW5" s="250"/>
      <c r="AX5" s="255">
        <v>0</v>
      </c>
      <c r="AY5" s="255"/>
      <c r="AZ5" s="255"/>
      <c r="BA5" s="255"/>
      <c r="BB5" s="255"/>
      <c r="BC5" s="250">
        <v>0</v>
      </c>
      <c r="BD5" s="250"/>
      <c r="BE5" s="250"/>
      <c r="BF5" s="250"/>
      <c r="BG5" s="250"/>
      <c r="BH5" s="250"/>
      <c r="BI5" s="250"/>
      <c r="BJ5" s="250"/>
      <c r="BK5" s="250"/>
      <c r="BL5" s="250"/>
      <c r="BM5" s="255">
        <v>0</v>
      </c>
      <c r="BN5" s="255"/>
      <c r="BO5" s="255"/>
      <c r="BP5" s="255"/>
      <c r="BQ5" s="255"/>
      <c r="BR5" s="251">
        <v>5076</v>
      </c>
      <c r="BS5" s="251"/>
      <c r="BT5" s="251"/>
      <c r="BU5" s="251"/>
      <c r="BV5" s="251"/>
      <c r="BW5" s="250"/>
      <c r="BX5" s="250"/>
      <c r="BY5" s="250"/>
      <c r="BZ5" s="250"/>
      <c r="CA5" s="250"/>
      <c r="CB5" s="250">
        <v>0</v>
      </c>
      <c r="CC5" s="250"/>
      <c r="CD5" s="250"/>
      <c r="CE5" s="250"/>
      <c r="CF5" s="250"/>
      <c r="CG5" s="250">
        <v>0</v>
      </c>
      <c r="CH5" s="250"/>
      <c r="CI5" s="250"/>
      <c r="CJ5" s="250"/>
      <c r="CK5" s="250"/>
      <c r="CL5" s="250"/>
      <c r="CM5" s="250"/>
      <c r="CN5" s="250"/>
      <c r="CO5" s="250"/>
      <c r="CP5" s="250"/>
      <c r="CQ5" s="250"/>
      <c r="CR5" s="250"/>
      <c r="CS5" s="250"/>
      <c r="CT5" s="250"/>
      <c r="CU5" s="250"/>
      <c r="CV5" s="250"/>
      <c r="CW5" s="250"/>
      <c r="CX5" s="250"/>
      <c r="CY5" s="250"/>
      <c r="CZ5" s="250"/>
      <c r="DA5" s="250"/>
      <c r="DB5" s="250"/>
      <c r="DC5" s="250"/>
      <c r="DD5" s="250"/>
      <c r="DE5" s="250"/>
      <c r="DF5" s="250"/>
      <c r="DG5" s="250"/>
      <c r="DH5" s="250"/>
      <c r="DI5" s="250"/>
      <c r="DJ5" s="250"/>
      <c r="DK5" s="250">
        <v>0</v>
      </c>
      <c r="DL5" s="250"/>
      <c r="DM5" s="250"/>
      <c r="DN5" s="250"/>
      <c r="DO5" s="250"/>
      <c r="DP5" s="250"/>
      <c r="DQ5" s="250"/>
      <c r="DR5" s="250"/>
      <c r="DS5" s="250"/>
      <c r="DT5" s="250"/>
      <c r="DU5" s="250"/>
      <c r="DV5" s="250"/>
      <c r="DW5" s="250"/>
      <c r="DX5" s="250"/>
      <c r="DY5" s="250"/>
    </row>
    <row r="6" spans="1:134" ht="66" customHeight="1" thickBot="1" x14ac:dyDescent="0.3">
      <c r="B6" s="33" t="s">
        <v>67</v>
      </c>
      <c r="C6" s="33" t="s">
        <v>68</v>
      </c>
      <c r="D6" s="33" t="s">
        <v>69</v>
      </c>
      <c r="E6" s="18" t="s">
        <v>63</v>
      </c>
      <c r="F6" s="18" t="s">
        <v>64</v>
      </c>
      <c r="G6" s="18" t="s">
        <v>65</v>
      </c>
      <c r="H6" s="18" t="s">
        <v>62</v>
      </c>
      <c r="I6" s="18" t="s">
        <v>58</v>
      </c>
      <c r="J6" s="18" t="s">
        <v>63</v>
      </c>
      <c r="K6" s="18" t="s">
        <v>64</v>
      </c>
      <c r="L6" s="18" t="s">
        <v>65</v>
      </c>
      <c r="M6" s="18" t="s">
        <v>62</v>
      </c>
      <c r="N6" s="18" t="s">
        <v>58</v>
      </c>
      <c r="O6" s="18" t="s">
        <v>63</v>
      </c>
      <c r="P6" s="18" t="s">
        <v>64</v>
      </c>
      <c r="Q6" s="18" t="s">
        <v>65</v>
      </c>
      <c r="R6" s="18" t="s">
        <v>62</v>
      </c>
      <c r="S6" s="18" t="s">
        <v>58</v>
      </c>
      <c r="T6" s="18" t="s">
        <v>63</v>
      </c>
      <c r="U6" s="18" t="s">
        <v>64</v>
      </c>
      <c r="V6" s="18" t="s">
        <v>65</v>
      </c>
      <c r="W6" s="18" t="s">
        <v>62</v>
      </c>
      <c r="X6" s="18" t="s">
        <v>58</v>
      </c>
      <c r="Y6" s="18" t="s">
        <v>63</v>
      </c>
      <c r="Z6" s="18" t="s">
        <v>64</v>
      </c>
      <c r="AA6" s="18" t="s">
        <v>65</v>
      </c>
      <c r="AB6" s="18" t="s">
        <v>62</v>
      </c>
      <c r="AC6" s="18" t="s">
        <v>58</v>
      </c>
      <c r="AD6" s="18" t="s">
        <v>63</v>
      </c>
      <c r="AE6" s="18" t="s">
        <v>64</v>
      </c>
      <c r="AF6" s="18" t="s">
        <v>65</v>
      </c>
      <c r="AG6" s="18" t="s">
        <v>62</v>
      </c>
      <c r="AH6" s="18" t="s">
        <v>58</v>
      </c>
      <c r="AI6" s="18" t="s">
        <v>63</v>
      </c>
      <c r="AJ6" s="18" t="s">
        <v>64</v>
      </c>
      <c r="AK6" s="18" t="s">
        <v>65</v>
      </c>
      <c r="AL6" s="18" t="s">
        <v>62</v>
      </c>
      <c r="AM6" s="18" t="s">
        <v>58</v>
      </c>
      <c r="AN6" s="18" t="s">
        <v>63</v>
      </c>
      <c r="AO6" s="18" t="s">
        <v>64</v>
      </c>
      <c r="AP6" s="18" t="s">
        <v>65</v>
      </c>
      <c r="AQ6" s="18" t="s">
        <v>62</v>
      </c>
      <c r="AR6" s="18" t="s">
        <v>58</v>
      </c>
      <c r="AS6" s="18" t="s">
        <v>63</v>
      </c>
      <c r="AT6" s="18" t="s">
        <v>64</v>
      </c>
      <c r="AU6" s="18" t="s">
        <v>65</v>
      </c>
      <c r="AV6" s="18" t="s">
        <v>62</v>
      </c>
      <c r="AW6" s="18" t="s">
        <v>58</v>
      </c>
      <c r="AX6" s="18" t="s">
        <v>63</v>
      </c>
      <c r="AY6" s="18" t="s">
        <v>64</v>
      </c>
      <c r="AZ6" s="18" t="s">
        <v>65</v>
      </c>
      <c r="BA6" s="18" t="s">
        <v>62</v>
      </c>
      <c r="BB6" s="18" t="s">
        <v>58</v>
      </c>
      <c r="BC6" s="18" t="s">
        <v>63</v>
      </c>
      <c r="BD6" s="18" t="s">
        <v>64</v>
      </c>
      <c r="BE6" s="18" t="s">
        <v>65</v>
      </c>
      <c r="BF6" s="18" t="s">
        <v>62</v>
      </c>
      <c r="BG6" s="18" t="s">
        <v>58</v>
      </c>
      <c r="BH6" s="18" t="s">
        <v>63</v>
      </c>
      <c r="BI6" s="18" t="s">
        <v>64</v>
      </c>
      <c r="BJ6" s="18" t="s">
        <v>65</v>
      </c>
      <c r="BK6" s="18" t="s">
        <v>62</v>
      </c>
      <c r="BL6" s="18" t="s">
        <v>58</v>
      </c>
      <c r="BM6" s="18" t="s">
        <v>63</v>
      </c>
      <c r="BN6" s="18" t="s">
        <v>64</v>
      </c>
      <c r="BO6" s="18" t="s">
        <v>65</v>
      </c>
      <c r="BP6" s="18" t="s">
        <v>62</v>
      </c>
      <c r="BQ6" s="18" t="s">
        <v>58</v>
      </c>
      <c r="BR6" s="18" t="s">
        <v>63</v>
      </c>
      <c r="BS6" s="18" t="s">
        <v>64</v>
      </c>
      <c r="BT6" s="18" t="s">
        <v>65</v>
      </c>
      <c r="BU6" s="18" t="s">
        <v>62</v>
      </c>
      <c r="BV6" s="18" t="s">
        <v>58</v>
      </c>
      <c r="BW6" s="18" t="s">
        <v>63</v>
      </c>
      <c r="BX6" s="18" t="s">
        <v>64</v>
      </c>
      <c r="BY6" s="18" t="s">
        <v>65</v>
      </c>
      <c r="BZ6" s="18" t="s">
        <v>62</v>
      </c>
      <c r="CA6" s="18" t="s">
        <v>58</v>
      </c>
      <c r="CB6" s="18" t="s">
        <v>63</v>
      </c>
      <c r="CC6" s="18" t="s">
        <v>64</v>
      </c>
      <c r="CD6" s="18" t="s">
        <v>65</v>
      </c>
      <c r="CE6" s="18" t="s">
        <v>62</v>
      </c>
      <c r="CF6" s="18" t="s">
        <v>58</v>
      </c>
      <c r="CG6" s="18" t="s">
        <v>63</v>
      </c>
      <c r="CH6" s="18" t="s">
        <v>64</v>
      </c>
      <c r="CI6" s="18" t="s">
        <v>65</v>
      </c>
      <c r="CJ6" s="18" t="s">
        <v>62</v>
      </c>
      <c r="CK6" s="18" t="s">
        <v>58</v>
      </c>
      <c r="CL6" s="18" t="s">
        <v>63</v>
      </c>
      <c r="CM6" s="18" t="s">
        <v>64</v>
      </c>
      <c r="CN6" s="18" t="s">
        <v>65</v>
      </c>
      <c r="CO6" s="18" t="s">
        <v>62</v>
      </c>
      <c r="CP6" s="18" t="s">
        <v>58</v>
      </c>
      <c r="CQ6" s="18" t="s">
        <v>63</v>
      </c>
      <c r="CR6" s="18" t="s">
        <v>64</v>
      </c>
      <c r="CS6" s="18" t="s">
        <v>65</v>
      </c>
      <c r="CT6" s="18" t="s">
        <v>62</v>
      </c>
      <c r="CU6" s="18" t="s">
        <v>58</v>
      </c>
      <c r="CV6" s="18" t="s">
        <v>63</v>
      </c>
      <c r="CW6" s="18" t="s">
        <v>64</v>
      </c>
      <c r="CX6" s="18" t="s">
        <v>65</v>
      </c>
      <c r="CY6" s="18" t="s">
        <v>62</v>
      </c>
      <c r="CZ6" s="18" t="s">
        <v>58</v>
      </c>
      <c r="DA6" s="18" t="s">
        <v>63</v>
      </c>
      <c r="DB6" s="18" t="s">
        <v>64</v>
      </c>
      <c r="DC6" s="18" t="s">
        <v>65</v>
      </c>
      <c r="DD6" s="18" t="s">
        <v>62</v>
      </c>
      <c r="DE6" s="18" t="s">
        <v>58</v>
      </c>
      <c r="DF6" s="18" t="s">
        <v>63</v>
      </c>
      <c r="DG6" s="18" t="s">
        <v>64</v>
      </c>
      <c r="DH6" s="18" t="s">
        <v>65</v>
      </c>
      <c r="DI6" s="18" t="s">
        <v>62</v>
      </c>
      <c r="DJ6" s="18" t="s">
        <v>58</v>
      </c>
      <c r="DK6" s="18" t="s">
        <v>63</v>
      </c>
      <c r="DL6" s="18" t="s">
        <v>64</v>
      </c>
      <c r="DM6" s="18" t="s">
        <v>65</v>
      </c>
      <c r="DN6" s="18" t="s">
        <v>62</v>
      </c>
      <c r="DO6" s="18" t="s">
        <v>58</v>
      </c>
      <c r="DP6" s="18" t="s">
        <v>63</v>
      </c>
      <c r="DQ6" s="18" t="s">
        <v>64</v>
      </c>
      <c r="DR6" s="18" t="s">
        <v>65</v>
      </c>
      <c r="DS6" s="18" t="s">
        <v>62</v>
      </c>
      <c r="DT6" s="18" t="s">
        <v>58</v>
      </c>
      <c r="DU6" s="18" t="s">
        <v>63</v>
      </c>
      <c r="DV6" s="18" t="s">
        <v>132</v>
      </c>
      <c r="DW6" s="18" t="s">
        <v>65</v>
      </c>
      <c r="DX6" s="18" t="s">
        <v>62</v>
      </c>
      <c r="DY6" s="18" t="s">
        <v>58</v>
      </c>
    </row>
    <row r="7" spans="1:134" ht="39.75" customHeight="1" x14ac:dyDescent="0.25">
      <c r="A7" s="310" t="s">
        <v>112</v>
      </c>
      <c r="B7" s="312" t="s">
        <v>123</v>
      </c>
      <c r="C7" s="296"/>
      <c r="D7" s="28" t="s">
        <v>109</v>
      </c>
      <c r="E7" s="26" t="s">
        <v>107</v>
      </c>
      <c r="F7" s="30" t="s">
        <v>107</v>
      </c>
      <c r="G7" s="30" t="s">
        <v>107</v>
      </c>
      <c r="H7" s="252" t="s">
        <v>107</v>
      </c>
      <c r="I7" s="238" t="s">
        <v>168</v>
      </c>
      <c r="J7" s="26" t="s">
        <v>107</v>
      </c>
      <c r="K7" s="13" t="s">
        <v>107</v>
      </c>
      <c r="L7" s="13" t="s">
        <v>107</v>
      </c>
      <c r="M7" s="252" t="s">
        <v>107</v>
      </c>
      <c r="N7" s="245" t="s">
        <v>129</v>
      </c>
      <c r="O7" s="26" t="s">
        <v>107</v>
      </c>
      <c r="P7" s="30" t="s">
        <v>107</v>
      </c>
      <c r="Q7" s="30" t="s">
        <v>107</v>
      </c>
      <c r="R7" s="252" t="s">
        <v>107</v>
      </c>
      <c r="S7" s="245" t="s">
        <v>139</v>
      </c>
      <c r="T7" s="26" t="s">
        <v>107</v>
      </c>
      <c r="U7" s="13" t="s">
        <v>107</v>
      </c>
      <c r="V7" s="13" t="s">
        <v>107</v>
      </c>
      <c r="W7" s="252" t="s">
        <v>107</v>
      </c>
      <c r="X7" s="262" t="s">
        <v>175</v>
      </c>
      <c r="Y7" s="26" t="s">
        <v>107</v>
      </c>
      <c r="Z7" s="22" t="s">
        <v>107</v>
      </c>
      <c r="AA7" s="22" t="s">
        <v>107</v>
      </c>
      <c r="AB7" s="326" t="s">
        <v>107</v>
      </c>
      <c r="AC7" s="245" t="s">
        <v>176</v>
      </c>
      <c r="AD7" s="26" t="s">
        <v>107</v>
      </c>
      <c r="AE7" s="13" t="s">
        <v>107</v>
      </c>
      <c r="AF7" s="13" t="s">
        <v>107</v>
      </c>
      <c r="AG7" s="252" t="s">
        <v>107</v>
      </c>
      <c r="AH7" s="264" t="s">
        <v>177</v>
      </c>
      <c r="AI7" s="26" t="s">
        <v>107</v>
      </c>
      <c r="AJ7" s="13" t="s">
        <v>107</v>
      </c>
      <c r="AK7" s="13" t="s">
        <v>107</v>
      </c>
      <c r="AL7" s="252" t="s">
        <v>107</v>
      </c>
      <c r="AM7" s="264" t="s">
        <v>178</v>
      </c>
      <c r="AN7" s="26" t="s">
        <v>107</v>
      </c>
      <c r="AO7" s="13" t="s">
        <v>107</v>
      </c>
      <c r="AP7" s="13" t="s">
        <v>107</v>
      </c>
      <c r="AQ7" s="252" t="s">
        <v>107</v>
      </c>
      <c r="AR7" s="262" t="s">
        <v>374</v>
      </c>
      <c r="AS7" s="26" t="s">
        <v>107</v>
      </c>
      <c r="AT7" s="13" t="s">
        <v>107</v>
      </c>
      <c r="AU7" s="13" t="s">
        <v>107</v>
      </c>
      <c r="AV7" s="252" t="s">
        <v>107</v>
      </c>
      <c r="AW7" s="245" t="s">
        <v>162</v>
      </c>
      <c r="AX7" s="26" t="s">
        <v>107</v>
      </c>
      <c r="AY7" s="13" t="s">
        <v>106</v>
      </c>
      <c r="AZ7" s="13" t="s">
        <v>107</v>
      </c>
      <c r="BA7" s="252" t="s">
        <v>106</v>
      </c>
      <c r="BB7" s="245" t="s">
        <v>185</v>
      </c>
      <c r="BC7" s="26" t="s">
        <v>107</v>
      </c>
      <c r="BD7" s="13" t="s">
        <v>107</v>
      </c>
      <c r="BE7" s="13" t="s">
        <v>107</v>
      </c>
      <c r="BF7" s="252" t="s">
        <v>107</v>
      </c>
      <c r="BG7" s="245" t="s">
        <v>201</v>
      </c>
      <c r="BH7" s="26" t="s">
        <v>107</v>
      </c>
      <c r="BI7" s="13" t="s">
        <v>107</v>
      </c>
      <c r="BJ7" s="13" t="s">
        <v>107</v>
      </c>
      <c r="BK7" s="252" t="s">
        <v>107</v>
      </c>
      <c r="BL7" s="245" t="s">
        <v>208</v>
      </c>
      <c r="BM7" s="26" t="s">
        <v>107</v>
      </c>
      <c r="BN7" s="13" t="s">
        <v>107</v>
      </c>
      <c r="BO7" s="13" t="s">
        <v>107</v>
      </c>
      <c r="BP7" s="252" t="s">
        <v>107</v>
      </c>
      <c r="BQ7" s="245" t="s">
        <v>215</v>
      </c>
      <c r="BR7" s="26" t="s">
        <v>107</v>
      </c>
      <c r="BS7" s="13" t="s">
        <v>107</v>
      </c>
      <c r="BT7" s="13" t="s">
        <v>107</v>
      </c>
      <c r="BU7" s="252" t="s">
        <v>115</v>
      </c>
      <c r="BV7" s="245" t="s">
        <v>223</v>
      </c>
      <c r="BW7" s="26" t="s">
        <v>107</v>
      </c>
      <c r="BX7" s="13" t="s">
        <v>107</v>
      </c>
      <c r="BY7" s="13" t="s">
        <v>107</v>
      </c>
      <c r="BZ7" s="252" t="s">
        <v>107</v>
      </c>
      <c r="CA7" s="245" t="s">
        <v>226</v>
      </c>
      <c r="CB7" s="26" t="s">
        <v>107</v>
      </c>
      <c r="CC7" s="13" t="s">
        <v>107</v>
      </c>
      <c r="CD7" s="13" t="s">
        <v>107</v>
      </c>
      <c r="CE7" s="252" t="s">
        <v>107</v>
      </c>
      <c r="CF7" s="245" t="s">
        <v>233</v>
      </c>
      <c r="CG7" s="26" t="s">
        <v>107</v>
      </c>
      <c r="CH7" s="13" t="s">
        <v>107</v>
      </c>
      <c r="CI7" s="13" t="s">
        <v>107</v>
      </c>
      <c r="CJ7" s="252" t="s">
        <v>107</v>
      </c>
      <c r="CK7" s="245" t="s">
        <v>236</v>
      </c>
      <c r="CL7" s="26" t="s">
        <v>107</v>
      </c>
      <c r="CM7" s="13" t="s">
        <v>106</v>
      </c>
      <c r="CN7" s="13" t="s">
        <v>107</v>
      </c>
      <c r="CO7" s="252" t="s">
        <v>107</v>
      </c>
      <c r="CP7" s="245" t="s">
        <v>244</v>
      </c>
      <c r="CQ7" s="26" t="s">
        <v>107</v>
      </c>
      <c r="CR7" s="13" t="s">
        <v>107</v>
      </c>
      <c r="CS7" s="13" t="s">
        <v>107</v>
      </c>
      <c r="CT7" s="252" t="s">
        <v>107</v>
      </c>
      <c r="CU7" s="245" t="s">
        <v>255</v>
      </c>
      <c r="CV7" s="26" t="s">
        <v>107</v>
      </c>
      <c r="CW7" s="13" t="s">
        <v>107</v>
      </c>
      <c r="CX7" s="13" t="s">
        <v>107</v>
      </c>
      <c r="CY7" s="252" t="s">
        <v>107</v>
      </c>
      <c r="CZ7" s="245" t="s">
        <v>262</v>
      </c>
      <c r="DA7" s="26" t="s">
        <v>107</v>
      </c>
      <c r="DB7" s="13" t="s">
        <v>107</v>
      </c>
      <c r="DC7" s="13" t="s">
        <v>107</v>
      </c>
      <c r="DD7" s="252" t="s">
        <v>107</v>
      </c>
      <c r="DE7" s="245" t="s">
        <v>267</v>
      </c>
      <c r="DF7" s="26" t="s">
        <v>107</v>
      </c>
      <c r="DG7" s="13" t="s">
        <v>107</v>
      </c>
      <c r="DH7" s="13" t="s">
        <v>107</v>
      </c>
      <c r="DI7" s="252" t="s">
        <v>107</v>
      </c>
      <c r="DJ7" s="245" t="s">
        <v>272</v>
      </c>
      <c r="DK7" s="26" t="s">
        <v>107</v>
      </c>
      <c r="DL7" s="13" t="s">
        <v>107</v>
      </c>
      <c r="DM7" s="13" t="s">
        <v>107</v>
      </c>
      <c r="DN7" s="252" t="s">
        <v>107</v>
      </c>
      <c r="DO7" s="245" t="s">
        <v>277</v>
      </c>
      <c r="DP7" s="26" t="s">
        <v>107</v>
      </c>
      <c r="DQ7" s="13" t="s">
        <v>106</v>
      </c>
      <c r="DR7" s="13" t="s">
        <v>107</v>
      </c>
      <c r="DS7" s="252" t="s">
        <v>107</v>
      </c>
      <c r="DT7" s="245" t="s">
        <v>284</v>
      </c>
      <c r="DU7" s="35" t="s">
        <v>107</v>
      </c>
      <c r="DV7" s="36" t="s">
        <v>107</v>
      </c>
      <c r="DW7" s="36" t="s">
        <v>107</v>
      </c>
      <c r="DX7" s="335" t="s">
        <v>107</v>
      </c>
      <c r="DY7" s="338" t="s">
        <v>294</v>
      </c>
    </row>
    <row r="8" spans="1:134" s="16" customFormat="1" ht="36" customHeight="1" x14ac:dyDescent="0.25">
      <c r="A8" s="311"/>
      <c r="B8" s="312"/>
      <c r="C8" s="296"/>
      <c r="D8" s="28" t="s">
        <v>110</v>
      </c>
      <c r="E8" s="26" t="s">
        <v>107</v>
      </c>
      <c r="F8" s="30" t="s">
        <v>107</v>
      </c>
      <c r="G8" s="30" t="s">
        <v>107</v>
      </c>
      <c r="H8" s="253"/>
      <c r="I8" s="240"/>
      <c r="J8" s="26" t="s">
        <v>107</v>
      </c>
      <c r="K8" s="13" t="s">
        <v>106</v>
      </c>
      <c r="L8" s="13" t="s">
        <v>107</v>
      </c>
      <c r="M8" s="253"/>
      <c r="N8" s="245"/>
      <c r="O8" s="26" t="s">
        <v>107</v>
      </c>
      <c r="P8" s="30" t="s">
        <v>107</v>
      </c>
      <c r="Q8" s="30" t="s">
        <v>107</v>
      </c>
      <c r="R8" s="253"/>
      <c r="S8" s="265"/>
      <c r="T8" s="26" t="s">
        <v>107</v>
      </c>
      <c r="U8" s="13" t="s">
        <v>107</v>
      </c>
      <c r="V8" s="13" t="s">
        <v>107</v>
      </c>
      <c r="W8" s="253"/>
      <c r="X8" s="262"/>
      <c r="Y8" s="26" t="s">
        <v>107</v>
      </c>
      <c r="Z8" s="22" t="s">
        <v>107</v>
      </c>
      <c r="AA8" s="22" t="s">
        <v>107</v>
      </c>
      <c r="AB8" s="327"/>
      <c r="AC8" s="265"/>
      <c r="AD8" s="26" t="s">
        <v>107</v>
      </c>
      <c r="AE8" s="13" t="s">
        <v>107</v>
      </c>
      <c r="AF8" s="13" t="s">
        <v>107</v>
      </c>
      <c r="AG8" s="253"/>
      <c r="AH8" s="245"/>
      <c r="AI8" s="26" t="s">
        <v>107</v>
      </c>
      <c r="AJ8" s="13" t="s">
        <v>107</v>
      </c>
      <c r="AK8" s="13" t="s">
        <v>107</v>
      </c>
      <c r="AL8" s="253"/>
      <c r="AM8" s="265"/>
      <c r="AN8" s="26" t="s">
        <v>107</v>
      </c>
      <c r="AO8" s="13" t="s">
        <v>107</v>
      </c>
      <c r="AP8" s="13" t="s">
        <v>107</v>
      </c>
      <c r="AQ8" s="253"/>
      <c r="AR8" s="263"/>
      <c r="AS8" s="26" t="s">
        <v>107</v>
      </c>
      <c r="AT8" s="13" t="s">
        <v>107</v>
      </c>
      <c r="AU8" s="13" t="s">
        <v>107</v>
      </c>
      <c r="AV8" s="253"/>
      <c r="AW8" s="245"/>
      <c r="AX8" s="26" t="s">
        <v>107</v>
      </c>
      <c r="AY8" s="13" t="s">
        <v>106</v>
      </c>
      <c r="AZ8" s="13" t="s">
        <v>107</v>
      </c>
      <c r="BA8" s="253"/>
      <c r="BB8" s="245"/>
      <c r="BC8" s="26" t="s">
        <v>107</v>
      </c>
      <c r="BD8" s="13" t="s">
        <v>107</v>
      </c>
      <c r="BE8" s="13" t="s">
        <v>107</v>
      </c>
      <c r="BF8" s="253"/>
      <c r="BG8" s="245"/>
      <c r="BH8" s="26" t="s">
        <v>107</v>
      </c>
      <c r="BI8" s="13" t="s">
        <v>107</v>
      </c>
      <c r="BJ8" s="13" t="s">
        <v>107</v>
      </c>
      <c r="BK8" s="253"/>
      <c r="BL8" s="245"/>
      <c r="BM8" s="26" t="s">
        <v>107</v>
      </c>
      <c r="BN8" s="13" t="s">
        <v>106</v>
      </c>
      <c r="BO8" s="13" t="s">
        <v>107</v>
      </c>
      <c r="BP8" s="253"/>
      <c r="BQ8" s="245"/>
      <c r="BR8" s="26" t="s">
        <v>107</v>
      </c>
      <c r="BS8" s="13" t="s">
        <v>106</v>
      </c>
      <c r="BT8" s="13" t="s">
        <v>107</v>
      </c>
      <c r="BU8" s="253"/>
      <c r="BV8" s="245"/>
      <c r="BW8" s="26" t="s">
        <v>107</v>
      </c>
      <c r="BX8" s="13" t="s">
        <v>106</v>
      </c>
      <c r="BY8" s="13" t="s">
        <v>107</v>
      </c>
      <c r="BZ8" s="253"/>
      <c r="CA8" s="245"/>
      <c r="CB8" s="26" t="s">
        <v>107</v>
      </c>
      <c r="CC8" s="13" t="s">
        <v>106</v>
      </c>
      <c r="CD8" s="13" t="s">
        <v>106</v>
      </c>
      <c r="CE8" s="253"/>
      <c r="CF8" s="245"/>
      <c r="CG8" s="26" t="s">
        <v>107</v>
      </c>
      <c r="CH8" s="13" t="s">
        <v>107</v>
      </c>
      <c r="CI8" s="13" t="s">
        <v>107</v>
      </c>
      <c r="CJ8" s="253"/>
      <c r="CK8" s="245"/>
      <c r="CL8" s="26" t="s">
        <v>107</v>
      </c>
      <c r="CM8" s="13" t="s">
        <v>106</v>
      </c>
      <c r="CN8" s="13" t="s">
        <v>107</v>
      </c>
      <c r="CO8" s="253"/>
      <c r="CP8" s="245"/>
      <c r="CQ8" s="26" t="s">
        <v>107</v>
      </c>
      <c r="CR8" s="13" t="s">
        <v>106</v>
      </c>
      <c r="CS8" s="13" t="s">
        <v>107</v>
      </c>
      <c r="CT8" s="253"/>
      <c r="CU8" s="245"/>
      <c r="CV8" s="26" t="s">
        <v>107</v>
      </c>
      <c r="CW8" s="13" t="s">
        <v>107</v>
      </c>
      <c r="CX8" s="13" t="s">
        <v>107</v>
      </c>
      <c r="CY8" s="253"/>
      <c r="CZ8" s="245"/>
      <c r="DA8" s="26" t="s">
        <v>107</v>
      </c>
      <c r="DB8" s="13" t="s">
        <v>107</v>
      </c>
      <c r="DC8" s="13" t="s">
        <v>107</v>
      </c>
      <c r="DD8" s="253"/>
      <c r="DE8" s="245"/>
      <c r="DF8" s="26" t="s">
        <v>107</v>
      </c>
      <c r="DG8" s="13" t="s">
        <v>106</v>
      </c>
      <c r="DH8" s="13" t="s">
        <v>107</v>
      </c>
      <c r="DI8" s="253"/>
      <c r="DJ8" s="245"/>
      <c r="DK8" s="26" t="s">
        <v>107</v>
      </c>
      <c r="DL8" s="13" t="s">
        <v>106</v>
      </c>
      <c r="DM8" s="13" t="s">
        <v>107</v>
      </c>
      <c r="DN8" s="253"/>
      <c r="DO8" s="245"/>
      <c r="DP8" s="26" t="s">
        <v>107</v>
      </c>
      <c r="DQ8" s="13" t="s">
        <v>106</v>
      </c>
      <c r="DR8" s="13" t="s">
        <v>107</v>
      </c>
      <c r="DS8" s="253"/>
      <c r="DT8" s="245"/>
      <c r="DU8" s="35" t="s">
        <v>107</v>
      </c>
      <c r="DV8" s="36" t="s">
        <v>107</v>
      </c>
      <c r="DW8" s="36" t="s">
        <v>107</v>
      </c>
      <c r="DX8" s="336"/>
      <c r="DY8" s="338"/>
      <c r="ED8"/>
    </row>
    <row r="9" spans="1:134" ht="33" customHeight="1" x14ac:dyDescent="0.25">
      <c r="A9" s="311"/>
      <c r="B9" s="312"/>
      <c r="C9" s="296"/>
      <c r="D9" s="28" t="s">
        <v>113</v>
      </c>
      <c r="E9" s="26" t="s">
        <v>107</v>
      </c>
      <c r="F9" s="30" t="s">
        <v>107</v>
      </c>
      <c r="G9" s="30" t="s">
        <v>107</v>
      </c>
      <c r="H9" s="253"/>
      <c r="I9" s="240"/>
      <c r="J9" s="26" t="s">
        <v>107</v>
      </c>
      <c r="K9" s="13" t="s">
        <v>107</v>
      </c>
      <c r="L9" s="13" t="s">
        <v>107</v>
      </c>
      <c r="M9" s="253"/>
      <c r="N9" s="245"/>
      <c r="O9" s="26" t="s">
        <v>107</v>
      </c>
      <c r="P9" s="30" t="s">
        <v>107</v>
      </c>
      <c r="Q9" s="30" t="s">
        <v>107</v>
      </c>
      <c r="R9" s="253"/>
      <c r="S9" s="265"/>
      <c r="T9" s="26" t="s">
        <v>107</v>
      </c>
      <c r="U9" s="13" t="s">
        <v>107</v>
      </c>
      <c r="V9" s="13" t="s">
        <v>107</v>
      </c>
      <c r="W9" s="253"/>
      <c r="X9" s="262"/>
      <c r="Y9" s="26" t="s">
        <v>107</v>
      </c>
      <c r="Z9" s="22" t="s">
        <v>107</v>
      </c>
      <c r="AA9" s="22" t="s">
        <v>107</v>
      </c>
      <c r="AB9" s="327"/>
      <c r="AC9" s="265"/>
      <c r="AD9" s="26" t="s">
        <v>107</v>
      </c>
      <c r="AE9" s="13" t="s">
        <v>107</v>
      </c>
      <c r="AF9" s="13" t="s">
        <v>107</v>
      </c>
      <c r="AG9" s="253"/>
      <c r="AH9" s="245"/>
      <c r="AI9" s="26" t="s">
        <v>107</v>
      </c>
      <c r="AJ9" s="13" t="s">
        <v>107</v>
      </c>
      <c r="AK9" s="13" t="s">
        <v>107</v>
      </c>
      <c r="AL9" s="253"/>
      <c r="AM9" s="265"/>
      <c r="AN9" s="26" t="s">
        <v>107</v>
      </c>
      <c r="AO9" s="13" t="s">
        <v>107</v>
      </c>
      <c r="AP9" s="13" t="s">
        <v>107</v>
      </c>
      <c r="AQ9" s="253"/>
      <c r="AR9" s="263"/>
      <c r="AS9" s="26" t="s">
        <v>107</v>
      </c>
      <c r="AT9" s="13" t="s">
        <v>107</v>
      </c>
      <c r="AU9" s="13" t="s">
        <v>107</v>
      </c>
      <c r="AV9" s="253"/>
      <c r="AW9" s="245"/>
      <c r="AX9" s="26" t="s">
        <v>107</v>
      </c>
      <c r="AY9" s="13" t="s">
        <v>107</v>
      </c>
      <c r="AZ9" s="13" t="s">
        <v>107</v>
      </c>
      <c r="BA9" s="253"/>
      <c r="BB9" s="245"/>
      <c r="BC9" s="26" t="s">
        <v>107</v>
      </c>
      <c r="BD9" s="13" t="s">
        <v>107</v>
      </c>
      <c r="BE9" s="13" t="s">
        <v>107</v>
      </c>
      <c r="BF9" s="253"/>
      <c r="BG9" s="245"/>
      <c r="BH9" s="26" t="s">
        <v>107</v>
      </c>
      <c r="BI9" s="13" t="s">
        <v>107</v>
      </c>
      <c r="BJ9" s="13" t="s">
        <v>107</v>
      </c>
      <c r="BK9" s="253"/>
      <c r="BL9" s="245"/>
      <c r="BM9" s="26" t="s">
        <v>107</v>
      </c>
      <c r="BN9" s="13" t="s">
        <v>107</v>
      </c>
      <c r="BO9" s="13" t="s">
        <v>107</v>
      </c>
      <c r="BP9" s="253"/>
      <c r="BQ9" s="245"/>
      <c r="BR9" s="26" t="s">
        <v>107</v>
      </c>
      <c r="BS9" s="13" t="s">
        <v>107</v>
      </c>
      <c r="BT9" s="13" t="s">
        <v>107</v>
      </c>
      <c r="BU9" s="253"/>
      <c r="BV9" s="245"/>
      <c r="BW9" s="26" t="s">
        <v>107</v>
      </c>
      <c r="BX9" s="13" t="s">
        <v>107</v>
      </c>
      <c r="BY9" s="13" t="s">
        <v>107</v>
      </c>
      <c r="BZ9" s="253"/>
      <c r="CA9" s="245"/>
      <c r="CB9" s="26" t="s">
        <v>107</v>
      </c>
      <c r="CC9" s="13" t="s">
        <v>107</v>
      </c>
      <c r="CD9" s="13" t="s">
        <v>107</v>
      </c>
      <c r="CE9" s="253"/>
      <c r="CF9" s="245"/>
      <c r="CG9" s="26" t="s">
        <v>107</v>
      </c>
      <c r="CH9" s="13" t="s">
        <v>107</v>
      </c>
      <c r="CI9" s="13" t="s">
        <v>107</v>
      </c>
      <c r="CJ9" s="253"/>
      <c r="CK9" s="245"/>
      <c r="CL9" s="26" t="s">
        <v>107</v>
      </c>
      <c r="CM9" s="13" t="s">
        <v>107</v>
      </c>
      <c r="CN9" s="13" t="s">
        <v>107</v>
      </c>
      <c r="CO9" s="253"/>
      <c r="CP9" s="245"/>
      <c r="CQ9" s="26" t="s">
        <v>107</v>
      </c>
      <c r="CR9" s="13" t="s">
        <v>107</v>
      </c>
      <c r="CS9" s="13" t="s">
        <v>107</v>
      </c>
      <c r="CT9" s="253"/>
      <c r="CU9" s="245"/>
      <c r="CV9" s="26" t="s">
        <v>107</v>
      </c>
      <c r="CW9" s="13" t="s">
        <v>107</v>
      </c>
      <c r="CX9" s="13" t="s">
        <v>107</v>
      </c>
      <c r="CY9" s="253"/>
      <c r="CZ9" s="245"/>
      <c r="DA9" s="26" t="s">
        <v>107</v>
      </c>
      <c r="DB9" s="13" t="s">
        <v>107</v>
      </c>
      <c r="DC9" s="13" t="s">
        <v>107</v>
      </c>
      <c r="DD9" s="253"/>
      <c r="DE9" s="245"/>
      <c r="DF9" s="26" t="s">
        <v>107</v>
      </c>
      <c r="DG9" s="13" t="s">
        <v>107</v>
      </c>
      <c r="DH9" s="13" t="s">
        <v>107</v>
      </c>
      <c r="DI9" s="253"/>
      <c r="DJ9" s="245"/>
      <c r="DK9" s="26" t="s">
        <v>107</v>
      </c>
      <c r="DL9" s="13" t="s">
        <v>107</v>
      </c>
      <c r="DM9" s="13" t="s">
        <v>107</v>
      </c>
      <c r="DN9" s="253"/>
      <c r="DO9" s="245"/>
      <c r="DP9" s="26" t="s">
        <v>107</v>
      </c>
      <c r="DQ9" s="13" t="s">
        <v>107</v>
      </c>
      <c r="DR9" s="13" t="s">
        <v>107</v>
      </c>
      <c r="DS9" s="253"/>
      <c r="DT9" s="245"/>
      <c r="DU9" s="35" t="s">
        <v>107</v>
      </c>
      <c r="DV9" s="36" t="s">
        <v>107</v>
      </c>
      <c r="DW9" s="36" t="s">
        <v>107</v>
      </c>
      <c r="DX9" s="336"/>
      <c r="DY9" s="338"/>
    </row>
    <row r="10" spans="1:134" ht="37.5" customHeight="1" x14ac:dyDescent="0.25">
      <c r="A10" s="311"/>
      <c r="B10" s="312"/>
      <c r="C10" s="296"/>
      <c r="D10" s="28" t="s">
        <v>120</v>
      </c>
      <c r="E10" s="26" t="s">
        <v>107</v>
      </c>
      <c r="F10" s="30" t="s">
        <v>107</v>
      </c>
      <c r="G10" s="30" t="s">
        <v>107</v>
      </c>
      <c r="H10" s="253"/>
      <c r="I10" s="240"/>
      <c r="J10" s="26" t="s">
        <v>107</v>
      </c>
      <c r="K10" s="13" t="s">
        <v>107</v>
      </c>
      <c r="L10" s="13" t="s">
        <v>107</v>
      </c>
      <c r="M10" s="253"/>
      <c r="N10" s="245"/>
      <c r="O10" s="26" t="s">
        <v>107</v>
      </c>
      <c r="P10" s="30" t="s">
        <v>107</v>
      </c>
      <c r="Q10" s="30" t="s">
        <v>107</v>
      </c>
      <c r="R10" s="253"/>
      <c r="S10" s="265"/>
      <c r="T10" s="26" t="s">
        <v>107</v>
      </c>
      <c r="U10" s="13" t="s">
        <v>107</v>
      </c>
      <c r="V10" s="13" t="s">
        <v>107</v>
      </c>
      <c r="W10" s="253"/>
      <c r="X10" s="262"/>
      <c r="Y10" s="26" t="s">
        <v>107</v>
      </c>
      <c r="Z10" s="22" t="s">
        <v>107</v>
      </c>
      <c r="AA10" s="22" t="s">
        <v>107</v>
      </c>
      <c r="AB10" s="327"/>
      <c r="AC10" s="265"/>
      <c r="AD10" s="26" t="s">
        <v>107</v>
      </c>
      <c r="AE10" s="13" t="s">
        <v>107</v>
      </c>
      <c r="AF10" s="13" t="s">
        <v>107</v>
      </c>
      <c r="AG10" s="253"/>
      <c r="AH10" s="245"/>
      <c r="AI10" s="26" t="s">
        <v>107</v>
      </c>
      <c r="AJ10" s="13" t="s">
        <v>107</v>
      </c>
      <c r="AK10" s="13" t="s">
        <v>107</v>
      </c>
      <c r="AL10" s="253"/>
      <c r="AM10" s="265"/>
      <c r="AN10" s="26" t="s">
        <v>107</v>
      </c>
      <c r="AO10" s="13" t="s">
        <v>107</v>
      </c>
      <c r="AP10" s="13" t="s">
        <v>107</v>
      </c>
      <c r="AQ10" s="253"/>
      <c r="AR10" s="263"/>
      <c r="AS10" s="26" t="s">
        <v>107</v>
      </c>
      <c r="AT10" s="13" t="s">
        <v>107</v>
      </c>
      <c r="AU10" s="13" t="s">
        <v>107</v>
      </c>
      <c r="AV10" s="253"/>
      <c r="AW10" s="245"/>
      <c r="AX10" s="26" t="s">
        <v>107</v>
      </c>
      <c r="AY10" s="13" t="s">
        <v>107</v>
      </c>
      <c r="AZ10" s="13" t="s">
        <v>107</v>
      </c>
      <c r="BA10" s="253"/>
      <c r="BB10" s="245"/>
      <c r="BC10" s="26" t="s">
        <v>107</v>
      </c>
      <c r="BD10" s="13" t="s">
        <v>107</v>
      </c>
      <c r="BE10" s="13" t="s">
        <v>107</v>
      </c>
      <c r="BF10" s="253"/>
      <c r="BG10" s="245"/>
      <c r="BH10" s="26" t="s">
        <v>107</v>
      </c>
      <c r="BI10" s="13" t="s">
        <v>107</v>
      </c>
      <c r="BJ10" s="13" t="s">
        <v>107</v>
      </c>
      <c r="BK10" s="253"/>
      <c r="BL10" s="245"/>
      <c r="BM10" s="26" t="s">
        <v>107</v>
      </c>
      <c r="BN10" s="13" t="s">
        <v>107</v>
      </c>
      <c r="BO10" s="13" t="s">
        <v>107</v>
      </c>
      <c r="BP10" s="253"/>
      <c r="BQ10" s="245"/>
      <c r="BR10" s="26" t="s">
        <v>107</v>
      </c>
      <c r="BS10" s="13" t="s">
        <v>107</v>
      </c>
      <c r="BT10" s="13" t="s">
        <v>107</v>
      </c>
      <c r="BU10" s="253"/>
      <c r="BV10" s="245"/>
      <c r="BW10" s="26" t="s">
        <v>107</v>
      </c>
      <c r="BX10" s="13" t="s">
        <v>107</v>
      </c>
      <c r="BY10" s="13" t="s">
        <v>107</v>
      </c>
      <c r="BZ10" s="253"/>
      <c r="CA10" s="245"/>
      <c r="CB10" s="26" t="s">
        <v>107</v>
      </c>
      <c r="CC10" s="13" t="s">
        <v>107</v>
      </c>
      <c r="CD10" s="13" t="s">
        <v>107</v>
      </c>
      <c r="CE10" s="253"/>
      <c r="CF10" s="245"/>
      <c r="CG10" s="26" t="s">
        <v>107</v>
      </c>
      <c r="CH10" s="13" t="s">
        <v>107</v>
      </c>
      <c r="CI10" s="13" t="s">
        <v>107</v>
      </c>
      <c r="CJ10" s="253"/>
      <c r="CK10" s="245"/>
      <c r="CL10" s="26" t="s">
        <v>107</v>
      </c>
      <c r="CM10" s="13" t="s">
        <v>107</v>
      </c>
      <c r="CN10" s="13" t="s">
        <v>107</v>
      </c>
      <c r="CO10" s="253"/>
      <c r="CP10" s="245"/>
      <c r="CQ10" s="26" t="s">
        <v>107</v>
      </c>
      <c r="CR10" s="13" t="s">
        <v>107</v>
      </c>
      <c r="CS10" s="13" t="s">
        <v>107</v>
      </c>
      <c r="CT10" s="253"/>
      <c r="CU10" s="245"/>
      <c r="CV10" s="26" t="s">
        <v>107</v>
      </c>
      <c r="CW10" s="13" t="s">
        <v>107</v>
      </c>
      <c r="CX10" s="13" t="s">
        <v>107</v>
      </c>
      <c r="CY10" s="253"/>
      <c r="CZ10" s="245"/>
      <c r="DA10" s="26" t="s">
        <v>107</v>
      </c>
      <c r="DB10" s="13" t="s">
        <v>107</v>
      </c>
      <c r="DC10" s="13" t="s">
        <v>107</v>
      </c>
      <c r="DD10" s="253"/>
      <c r="DE10" s="245"/>
      <c r="DF10" s="26" t="s">
        <v>107</v>
      </c>
      <c r="DG10" s="13" t="s">
        <v>107</v>
      </c>
      <c r="DH10" s="13" t="s">
        <v>107</v>
      </c>
      <c r="DI10" s="253"/>
      <c r="DJ10" s="245"/>
      <c r="DK10" s="26" t="s">
        <v>107</v>
      </c>
      <c r="DL10" s="13" t="s">
        <v>107</v>
      </c>
      <c r="DM10" s="13" t="s">
        <v>107</v>
      </c>
      <c r="DN10" s="253"/>
      <c r="DO10" s="245"/>
      <c r="DP10" s="26" t="s">
        <v>107</v>
      </c>
      <c r="DQ10" s="13" t="s">
        <v>106</v>
      </c>
      <c r="DR10" s="13" t="s">
        <v>107</v>
      </c>
      <c r="DS10" s="253"/>
      <c r="DT10" s="245"/>
      <c r="DU10" s="35" t="s">
        <v>107</v>
      </c>
      <c r="DV10" s="36" t="s">
        <v>107</v>
      </c>
      <c r="DW10" s="36" t="s">
        <v>107</v>
      </c>
      <c r="DX10" s="336"/>
      <c r="DY10" s="338"/>
    </row>
    <row r="11" spans="1:134" ht="81.75" customHeight="1" x14ac:dyDescent="0.25">
      <c r="A11" s="311"/>
      <c r="B11" s="312"/>
      <c r="C11" s="296"/>
      <c r="D11" s="28" t="s">
        <v>111</v>
      </c>
      <c r="E11" s="26" t="s">
        <v>107</v>
      </c>
      <c r="F11" s="30" t="s">
        <v>107</v>
      </c>
      <c r="G11" s="30" t="s">
        <v>107</v>
      </c>
      <c r="H11" s="254"/>
      <c r="I11" s="239"/>
      <c r="J11" s="26" t="s">
        <v>107</v>
      </c>
      <c r="K11" s="13" t="s">
        <v>106</v>
      </c>
      <c r="L11" s="13" t="s">
        <v>107</v>
      </c>
      <c r="M11" s="254"/>
      <c r="N11" s="245"/>
      <c r="O11" s="26" t="s">
        <v>107</v>
      </c>
      <c r="P11" s="30" t="s">
        <v>107</v>
      </c>
      <c r="Q11" s="30" t="s">
        <v>107</v>
      </c>
      <c r="R11" s="254"/>
      <c r="S11" s="265"/>
      <c r="T11" s="26" t="s">
        <v>107</v>
      </c>
      <c r="U11" s="13" t="s">
        <v>106</v>
      </c>
      <c r="V11" s="13" t="s">
        <v>106</v>
      </c>
      <c r="W11" s="254"/>
      <c r="X11" s="262"/>
      <c r="Y11" s="26" t="s">
        <v>107</v>
      </c>
      <c r="Z11" s="22" t="s">
        <v>107</v>
      </c>
      <c r="AA11" s="22" t="s">
        <v>107</v>
      </c>
      <c r="AB11" s="328"/>
      <c r="AC11" s="265"/>
      <c r="AD11" s="26" t="s">
        <v>107</v>
      </c>
      <c r="AE11" s="13" t="s">
        <v>106</v>
      </c>
      <c r="AF11" s="13" t="s">
        <v>107</v>
      </c>
      <c r="AG11" s="254"/>
      <c r="AH11" s="245"/>
      <c r="AI11" s="26" t="s">
        <v>107</v>
      </c>
      <c r="AJ11" s="13" t="s">
        <v>107</v>
      </c>
      <c r="AK11" s="13" t="s">
        <v>107</v>
      </c>
      <c r="AL11" s="254"/>
      <c r="AM11" s="265"/>
      <c r="AN11" s="26" t="s">
        <v>107</v>
      </c>
      <c r="AO11" s="13" t="s">
        <v>106</v>
      </c>
      <c r="AP11" s="13" t="s">
        <v>106</v>
      </c>
      <c r="AQ11" s="254"/>
      <c r="AR11" s="263"/>
      <c r="AS11" s="26" t="s">
        <v>107</v>
      </c>
      <c r="AT11" s="13" t="s">
        <v>106</v>
      </c>
      <c r="AU11" s="13" t="s">
        <v>107</v>
      </c>
      <c r="AV11" s="254"/>
      <c r="AW11" s="245"/>
      <c r="AX11" s="26" t="s">
        <v>107</v>
      </c>
      <c r="AY11" s="13" t="s">
        <v>106</v>
      </c>
      <c r="AZ11" s="13" t="s">
        <v>107</v>
      </c>
      <c r="BA11" s="254"/>
      <c r="BB11" s="245"/>
      <c r="BC11" s="26" t="s">
        <v>107</v>
      </c>
      <c r="BD11" s="13" t="s">
        <v>107</v>
      </c>
      <c r="BE11" s="13" t="s">
        <v>107</v>
      </c>
      <c r="BF11" s="254"/>
      <c r="BG11" s="245"/>
      <c r="BH11" s="26" t="s">
        <v>107</v>
      </c>
      <c r="BI11" s="13" t="s">
        <v>107</v>
      </c>
      <c r="BJ11" s="13" t="s">
        <v>107</v>
      </c>
      <c r="BK11" s="254"/>
      <c r="BL11" s="245"/>
      <c r="BM11" s="26" t="s">
        <v>107</v>
      </c>
      <c r="BN11" s="13" t="s">
        <v>106</v>
      </c>
      <c r="BO11" s="13" t="s">
        <v>107</v>
      </c>
      <c r="BP11" s="254"/>
      <c r="BQ11" s="245"/>
      <c r="BR11" s="26" t="s">
        <v>107</v>
      </c>
      <c r="BS11" s="13" t="s">
        <v>106</v>
      </c>
      <c r="BT11" s="13" t="s">
        <v>107</v>
      </c>
      <c r="BU11" s="254"/>
      <c r="BV11" s="245"/>
      <c r="BW11" s="26" t="s">
        <v>107</v>
      </c>
      <c r="BX11" s="13" t="s">
        <v>106</v>
      </c>
      <c r="BY11" s="13" t="s">
        <v>107</v>
      </c>
      <c r="BZ11" s="254"/>
      <c r="CA11" s="245"/>
      <c r="CB11" s="26" t="s">
        <v>107</v>
      </c>
      <c r="CC11" s="13" t="s">
        <v>106</v>
      </c>
      <c r="CD11" s="13" t="s">
        <v>107</v>
      </c>
      <c r="CE11" s="254"/>
      <c r="CF11" s="245"/>
      <c r="CG11" s="26" t="s">
        <v>107</v>
      </c>
      <c r="CH11" s="13" t="s">
        <v>106</v>
      </c>
      <c r="CI11" s="13" t="s">
        <v>107</v>
      </c>
      <c r="CJ11" s="254"/>
      <c r="CK11" s="245"/>
      <c r="CL11" s="26" t="s">
        <v>107</v>
      </c>
      <c r="CM11" s="13" t="s">
        <v>106</v>
      </c>
      <c r="CN11" s="13" t="s">
        <v>107</v>
      </c>
      <c r="CO11" s="254"/>
      <c r="CP11" s="245"/>
      <c r="CQ11" s="26" t="s">
        <v>107</v>
      </c>
      <c r="CR11" s="13" t="s">
        <v>106</v>
      </c>
      <c r="CS11" s="13" t="s">
        <v>107</v>
      </c>
      <c r="CT11" s="254"/>
      <c r="CU11" s="245"/>
      <c r="CV11" s="26" t="s">
        <v>107</v>
      </c>
      <c r="CW11" s="13" t="s">
        <v>106</v>
      </c>
      <c r="CX11" s="13" t="s">
        <v>107</v>
      </c>
      <c r="CY11" s="254"/>
      <c r="CZ11" s="245"/>
      <c r="DA11" s="26" t="s">
        <v>107</v>
      </c>
      <c r="DB11" s="13" t="s">
        <v>107</v>
      </c>
      <c r="DC11" s="13" t="s">
        <v>107</v>
      </c>
      <c r="DD11" s="254"/>
      <c r="DE11" s="245"/>
      <c r="DF11" s="26" t="s">
        <v>107</v>
      </c>
      <c r="DG11" s="13" t="s">
        <v>106</v>
      </c>
      <c r="DH11" s="13" t="s">
        <v>107</v>
      </c>
      <c r="DI11" s="254"/>
      <c r="DJ11" s="245"/>
      <c r="DK11" s="26" t="s">
        <v>107</v>
      </c>
      <c r="DL11" s="13" t="s">
        <v>106</v>
      </c>
      <c r="DM11" s="13" t="s">
        <v>107</v>
      </c>
      <c r="DN11" s="254"/>
      <c r="DO11" s="245"/>
      <c r="DP11" s="26" t="s">
        <v>107</v>
      </c>
      <c r="DQ11" s="13" t="s">
        <v>106</v>
      </c>
      <c r="DR11" s="13" t="s">
        <v>106</v>
      </c>
      <c r="DS11" s="254"/>
      <c r="DT11" s="245"/>
      <c r="DU11" s="35" t="s">
        <v>107</v>
      </c>
      <c r="DV11" s="36" t="s">
        <v>106</v>
      </c>
      <c r="DW11" s="36" t="s">
        <v>107</v>
      </c>
      <c r="DX11" s="337"/>
      <c r="DY11" s="338"/>
    </row>
    <row r="12" spans="1:134" ht="60" customHeight="1" x14ac:dyDescent="0.25">
      <c r="A12" s="307" t="s">
        <v>101</v>
      </c>
      <c r="B12" s="299" t="s">
        <v>72</v>
      </c>
      <c r="C12" s="297" t="s">
        <v>70</v>
      </c>
      <c r="D12" s="27" t="s">
        <v>59</v>
      </c>
      <c r="E12" s="20" t="s">
        <v>107</v>
      </c>
      <c r="F12" s="20" t="s">
        <v>106</v>
      </c>
      <c r="G12" s="20" t="s">
        <v>106</v>
      </c>
      <c r="H12" s="235" t="s">
        <v>106</v>
      </c>
      <c r="I12" s="246" t="s">
        <v>165</v>
      </c>
      <c r="J12" s="20" t="s">
        <v>107</v>
      </c>
      <c r="K12" s="20" t="s">
        <v>107</v>
      </c>
      <c r="L12" s="20" t="s">
        <v>107</v>
      </c>
      <c r="M12" s="235" t="s">
        <v>107</v>
      </c>
      <c r="N12" s="246" t="s">
        <v>335</v>
      </c>
      <c r="O12" s="20" t="s">
        <v>107</v>
      </c>
      <c r="P12" s="20" t="s">
        <v>107</v>
      </c>
      <c r="Q12" s="20" t="s">
        <v>107</v>
      </c>
      <c r="R12" s="235" t="s">
        <v>107</v>
      </c>
      <c r="S12" s="246" t="s">
        <v>344</v>
      </c>
      <c r="T12" s="20" t="s">
        <v>107</v>
      </c>
      <c r="U12" s="20" t="s">
        <v>106</v>
      </c>
      <c r="V12" s="20" t="s">
        <v>106</v>
      </c>
      <c r="W12" s="235" t="s">
        <v>106</v>
      </c>
      <c r="X12" s="268" t="s">
        <v>173</v>
      </c>
      <c r="Y12" s="20" t="s">
        <v>107</v>
      </c>
      <c r="Z12" s="20" t="s">
        <v>107</v>
      </c>
      <c r="AA12" s="20" t="s">
        <v>107</v>
      </c>
      <c r="AB12" s="235" t="s">
        <v>107</v>
      </c>
      <c r="AC12" s="229" t="s">
        <v>360</v>
      </c>
      <c r="AD12" s="20" t="s">
        <v>107</v>
      </c>
      <c r="AE12" s="20" t="s">
        <v>107</v>
      </c>
      <c r="AF12" s="20" t="s">
        <v>107</v>
      </c>
      <c r="AG12" s="235" t="s">
        <v>107</v>
      </c>
      <c r="AH12" s="229" t="s">
        <v>370</v>
      </c>
      <c r="AI12" s="20" t="s">
        <v>107</v>
      </c>
      <c r="AJ12" s="20" t="s">
        <v>107</v>
      </c>
      <c r="AK12" s="20" t="s">
        <v>107</v>
      </c>
      <c r="AL12" s="235" t="s">
        <v>107</v>
      </c>
      <c r="AM12" s="229" t="s">
        <v>302</v>
      </c>
      <c r="AN12" s="20" t="s">
        <v>107</v>
      </c>
      <c r="AO12" s="20" t="s">
        <v>107</v>
      </c>
      <c r="AP12" s="20" t="s">
        <v>107</v>
      </c>
      <c r="AQ12" s="235" t="s">
        <v>107</v>
      </c>
      <c r="AR12" s="246" t="s">
        <v>376</v>
      </c>
      <c r="AS12" s="20" t="s">
        <v>107</v>
      </c>
      <c r="AT12" s="20" t="s">
        <v>106</v>
      </c>
      <c r="AU12" s="20" t="s">
        <v>107</v>
      </c>
      <c r="AV12" s="235" t="s">
        <v>107</v>
      </c>
      <c r="AW12" s="229" t="s">
        <v>179</v>
      </c>
      <c r="AX12" s="20" t="s">
        <v>107</v>
      </c>
      <c r="AY12" s="20" t="s">
        <v>107</v>
      </c>
      <c r="AZ12" s="20" t="s">
        <v>107</v>
      </c>
      <c r="BA12" s="235" t="s">
        <v>106</v>
      </c>
      <c r="BB12" s="229" t="s">
        <v>184</v>
      </c>
      <c r="BC12" s="20" t="s">
        <v>107</v>
      </c>
      <c r="BD12" s="20" t="s">
        <v>107</v>
      </c>
      <c r="BE12" s="20" t="s">
        <v>106</v>
      </c>
      <c r="BF12" s="235" t="s">
        <v>107</v>
      </c>
      <c r="BG12" s="229" t="s">
        <v>324</v>
      </c>
      <c r="BH12" s="20" t="s">
        <v>107</v>
      </c>
      <c r="BI12" s="20" t="s">
        <v>107</v>
      </c>
      <c r="BJ12" s="20" t="s">
        <v>107</v>
      </c>
      <c r="BK12" s="235" t="s">
        <v>107</v>
      </c>
      <c r="BL12" s="229" t="s">
        <v>325</v>
      </c>
      <c r="BM12" s="20" t="s">
        <v>107</v>
      </c>
      <c r="BN12" s="20" t="s">
        <v>107</v>
      </c>
      <c r="BO12" s="20" t="s">
        <v>107</v>
      </c>
      <c r="BP12" s="235" t="s">
        <v>107</v>
      </c>
      <c r="BQ12" s="246" t="s">
        <v>326</v>
      </c>
      <c r="BR12" s="20" t="s">
        <v>107</v>
      </c>
      <c r="BS12" s="20" t="s">
        <v>107</v>
      </c>
      <c r="BT12" s="20" t="s">
        <v>107</v>
      </c>
      <c r="BU12" s="235" t="s">
        <v>107</v>
      </c>
      <c r="BV12" s="246" t="s">
        <v>390</v>
      </c>
      <c r="BW12" s="20" t="s">
        <v>66</v>
      </c>
      <c r="BX12" s="20" t="s">
        <v>66</v>
      </c>
      <c r="BY12" s="20" t="s">
        <v>66</v>
      </c>
      <c r="BZ12" s="235" t="s">
        <v>107</v>
      </c>
      <c r="CA12" s="229" t="s">
        <v>395</v>
      </c>
      <c r="CB12" s="20" t="s">
        <v>107</v>
      </c>
      <c r="CC12" s="20" t="s">
        <v>107</v>
      </c>
      <c r="CD12" s="20" t="s">
        <v>107</v>
      </c>
      <c r="CE12" s="235" t="s">
        <v>107</v>
      </c>
      <c r="CF12" s="229" t="s">
        <v>399</v>
      </c>
      <c r="CG12" s="20" t="s">
        <v>107</v>
      </c>
      <c r="CH12" s="20" t="s">
        <v>107</v>
      </c>
      <c r="CI12" s="20" t="s">
        <v>107</v>
      </c>
      <c r="CJ12" s="235" t="s">
        <v>107</v>
      </c>
      <c r="CK12" s="229" t="s">
        <v>240</v>
      </c>
      <c r="CL12" s="20" t="s">
        <v>107</v>
      </c>
      <c r="CM12" s="20" t="s">
        <v>107</v>
      </c>
      <c r="CN12" s="20" t="s">
        <v>107</v>
      </c>
      <c r="CO12" s="235" t="s">
        <v>106</v>
      </c>
      <c r="CP12" s="229" t="s">
        <v>250</v>
      </c>
      <c r="CQ12" s="20" t="s">
        <v>107</v>
      </c>
      <c r="CR12" s="20" t="s">
        <v>107</v>
      </c>
      <c r="CS12" s="20" t="s">
        <v>107</v>
      </c>
      <c r="CT12" s="235" t="s">
        <v>107</v>
      </c>
      <c r="CU12" s="229" t="s">
        <v>235</v>
      </c>
      <c r="CV12" s="20" t="s">
        <v>107</v>
      </c>
      <c r="CW12" s="20" t="s">
        <v>107</v>
      </c>
      <c r="CX12" s="20" t="s">
        <v>107</v>
      </c>
      <c r="CY12" s="235" t="s">
        <v>107</v>
      </c>
      <c r="CZ12" s="229" t="s">
        <v>265</v>
      </c>
      <c r="DA12" s="20" t="s">
        <v>107</v>
      </c>
      <c r="DB12" s="20" t="s">
        <v>107</v>
      </c>
      <c r="DC12" s="20" t="s">
        <v>107</v>
      </c>
      <c r="DD12" s="235" t="s">
        <v>107</v>
      </c>
      <c r="DE12" s="229" t="s">
        <v>269</v>
      </c>
      <c r="DF12" s="20" t="s">
        <v>107</v>
      </c>
      <c r="DG12" s="13" t="s">
        <v>107</v>
      </c>
      <c r="DH12" s="20" t="s">
        <v>107</v>
      </c>
      <c r="DI12" s="235" t="s">
        <v>107</v>
      </c>
      <c r="DJ12" s="229" t="s">
        <v>275</v>
      </c>
      <c r="DK12" s="20" t="s">
        <v>107</v>
      </c>
      <c r="DL12" s="20" t="s">
        <v>106</v>
      </c>
      <c r="DM12" s="20" t="s">
        <v>107</v>
      </c>
      <c r="DN12" s="235" t="s">
        <v>107</v>
      </c>
      <c r="DO12" s="229" t="s">
        <v>278</v>
      </c>
      <c r="DP12" s="20" t="s">
        <v>107</v>
      </c>
      <c r="DQ12" s="20" t="s">
        <v>107</v>
      </c>
      <c r="DR12" s="20" t="s">
        <v>106</v>
      </c>
      <c r="DS12" s="235" t="s">
        <v>106</v>
      </c>
      <c r="DT12" s="229" t="s">
        <v>290</v>
      </c>
      <c r="DU12" s="37" t="s">
        <v>107</v>
      </c>
      <c r="DV12" s="37" t="s">
        <v>107</v>
      </c>
      <c r="DW12" s="37" t="s">
        <v>106</v>
      </c>
      <c r="DX12" s="329" t="s">
        <v>107</v>
      </c>
      <c r="DY12" s="329" t="s">
        <v>297</v>
      </c>
    </row>
    <row r="13" spans="1:134" ht="80.25" customHeight="1" x14ac:dyDescent="0.25">
      <c r="A13" s="308"/>
      <c r="B13" s="300"/>
      <c r="C13" s="297"/>
      <c r="D13" s="20" t="s">
        <v>60</v>
      </c>
      <c r="E13" s="20" t="s">
        <v>107</v>
      </c>
      <c r="F13" s="20" t="s">
        <v>106</v>
      </c>
      <c r="G13" s="20" t="s">
        <v>106</v>
      </c>
      <c r="H13" s="236"/>
      <c r="I13" s="247"/>
      <c r="J13" s="20" t="s">
        <v>107</v>
      </c>
      <c r="K13" s="20" t="s">
        <v>107</v>
      </c>
      <c r="L13" s="20" t="s">
        <v>107</v>
      </c>
      <c r="M13" s="236"/>
      <c r="N13" s="247"/>
      <c r="O13" s="20" t="s">
        <v>107</v>
      </c>
      <c r="P13" s="20" t="s">
        <v>107</v>
      </c>
      <c r="Q13" s="20" t="s">
        <v>107</v>
      </c>
      <c r="R13" s="236"/>
      <c r="S13" s="247"/>
      <c r="T13" s="20" t="s">
        <v>107</v>
      </c>
      <c r="U13" s="20" t="s">
        <v>107</v>
      </c>
      <c r="V13" s="20" t="s">
        <v>107</v>
      </c>
      <c r="W13" s="236"/>
      <c r="X13" s="230"/>
      <c r="Y13" s="20" t="s">
        <v>107</v>
      </c>
      <c r="Z13" s="20" t="s">
        <v>107</v>
      </c>
      <c r="AA13" s="20" t="s">
        <v>107</v>
      </c>
      <c r="AB13" s="236"/>
      <c r="AC13" s="230"/>
      <c r="AD13" s="20" t="s">
        <v>107</v>
      </c>
      <c r="AE13" s="20" t="s">
        <v>107</v>
      </c>
      <c r="AF13" s="20" t="s">
        <v>107</v>
      </c>
      <c r="AG13" s="236"/>
      <c r="AH13" s="230"/>
      <c r="AI13" s="20" t="s">
        <v>107</v>
      </c>
      <c r="AJ13" s="20" t="s">
        <v>107</v>
      </c>
      <c r="AK13" s="20" t="s">
        <v>107</v>
      </c>
      <c r="AL13" s="236"/>
      <c r="AM13" s="230"/>
      <c r="AN13" s="20" t="s">
        <v>107</v>
      </c>
      <c r="AO13" s="20" t="s">
        <v>107</v>
      </c>
      <c r="AP13" s="20" t="s">
        <v>107</v>
      </c>
      <c r="AQ13" s="236"/>
      <c r="AR13" s="247"/>
      <c r="AS13" s="20" t="s">
        <v>107</v>
      </c>
      <c r="AT13" s="20" t="s">
        <v>106</v>
      </c>
      <c r="AU13" s="20" t="s">
        <v>107</v>
      </c>
      <c r="AV13" s="236"/>
      <c r="AW13" s="230"/>
      <c r="AX13" s="20" t="s">
        <v>107</v>
      </c>
      <c r="AY13" s="20" t="s">
        <v>107</v>
      </c>
      <c r="AZ13" s="20" t="s">
        <v>107</v>
      </c>
      <c r="BA13" s="236"/>
      <c r="BB13" s="230"/>
      <c r="BC13" s="20" t="s">
        <v>107</v>
      </c>
      <c r="BD13" s="20" t="s">
        <v>107</v>
      </c>
      <c r="BE13" s="20" t="s">
        <v>106</v>
      </c>
      <c r="BF13" s="236"/>
      <c r="BG13" s="230"/>
      <c r="BH13" s="20" t="s">
        <v>107</v>
      </c>
      <c r="BI13" s="20" t="s">
        <v>107</v>
      </c>
      <c r="BJ13" s="20" t="s">
        <v>107</v>
      </c>
      <c r="BK13" s="236"/>
      <c r="BL13" s="230"/>
      <c r="BM13" s="20" t="s">
        <v>107</v>
      </c>
      <c r="BN13" s="20" t="s">
        <v>107</v>
      </c>
      <c r="BO13" s="20" t="s">
        <v>107</v>
      </c>
      <c r="BP13" s="236"/>
      <c r="BQ13" s="247"/>
      <c r="BR13" s="20" t="s">
        <v>107</v>
      </c>
      <c r="BS13" s="20" t="s">
        <v>107</v>
      </c>
      <c r="BT13" s="20" t="s">
        <v>107</v>
      </c>
      <c r="BU13" s="236"/>
      <c r="BV13" s="247"/>
      <c r="BW13" s="39" t="s">
        <v>66</v>
      </c>
      <c r="BX13" s="39" t="s">
        <v>66</v>
      </c>
      <c r="BY13" s="39" t="s">
        <v>66</v>
      </c>
      <c r="BZ13" s="236"/>
      <c r="CA13" s="230"/>
      <c r="CB13" s="20" t="s">
        <v>107</v>
      </c>
      <c r="CC13" s="20" t="s">
        <v>107</v>
      </c>
      <c r="CD13" s="20" t="s">
        <v>107</v>
      </c>
      <c r="CE13" s="236"/>
      <c r="CF13" s="230"/>
      <c r="CG13" s="20" t="s">
        <v>107</v>
      </c>
      <c r="CH13" s="20" t="s">
        <v>107</v>
      </c>
      <c r="CI13" s="20" t="s">
        <v>107</v>
      </c>
      <c r="CJ13" s="236"/>
      <c r="CK13" s="230"/>
      <c r="CL13" s="20" t="s">
        <v>107</v>
      </c>
      <c r="CM13" s="20" t="s">
        <v>107</v>
      </c>
      <c r="CN13" s="20" t="s">
        <v>107</v>
      </c>
      <c r="CO13" s="236"/>
      <c r="CP13" s="230"/>
      <c r="CQ13" s="20" t="s">
        <v>107</v>
      </c>
      <c r="CR13" s="20" t="s">
        <v>107</v>
      </c>
      <c r="CS13" s="20" t="s">
        <v>107</v>
      </c>
      <c r="CT13" s="236"/>
      <c r="CU13" s="230"/>
      <c r="CV13" s="20" t="s">
        <v>107</v>
      </c>
      <c r="CW13" s="20" t="s">
        <v>107</v>
      </c>
      <c r="CX13" s="20" t="s">
        <v>107</v>
      </c>
      <c r="CY13" s="236"/>
      <c r="CZ13" s="230"/>
      <c r="DA13" s="20" t="s">
        <v>107</v>
      </c>
      <c r="DB13" s="20" t="s">
        <v>107</v>
      </c>
      <c r="DC13" s="20" t="s">
        <v>107</v>
      </c>
      <c r="DD13" s="236"/>
      <c r="DE13" s="230"/>
      <c r="DF13" s="20" t="s">
        <v>107</v>
      </c>
      <c r="DG13" s="13" t="s">
        <v>107</v>
      </c>
      <c r="DH13" s="20" t="s">
        <v>107</v>
      </c>
      <c r="DI13" s="236"/>
      <c r="DJ13" s="230"/>
      <c r="DK13" s="20" t="s">
        <v>107</v>
      </c>
      <c r="DL13" s="20" t="s">
        <v>106</v>
      </c>
      <c r="DM13" s="20" t="s">
        <v>107</v>
      </c>
      <c r="DN13" s="236"/>
      <c r="DO13" s="230"/>
      <c r="DP13" s="20" t="s">
        <v>107</v>
      </c>
      <c r="DQ13" s="20" t="s">
        <v>107</v>
      </c>
      <c r="DR13" s="20" t="s">
        <v>106</v>
      </c>
      <c r="DS13" s="236"/>
      <c r="DT13" s="230"/>
      <c r="DU13" s="37" t="s">
        <v>107</v>
      </c>
      <c r="DV13" s="37" t="s">
        <v>107</v>
      </c>
      <c r="DW13" s="37" t="s">
        <v>107</v>
      </c>
      <c r="DX13" s="330"/>
      <c r="DY13" s="330"/>
    </row>
    <row r="14" spans="1:134" ht="92.25" customHeight="1" x14ac:dyDescent="0.25">
      <c r="A14" s="308"/>
      <c r="B14" s="300"/>
      <c r="C14" s="297"/>
      <c r="D14" s="20" t="s">
        <v>61</v>
      </c>
      <c r="E14" s="20" t="s">
        <v>107</v>
      </c>
      <c r="F14" s="20" t="s">
        <v>106</v>
      </c>
      <c r="G14" s="20" t="s">
        <v>106</v>
      </c>
      <c r="H14" s="236"/>
      <c r="I14" s="247"/>
      <c r="J14" s="20" t="s">
        <v>107</v>
      </c>
      <c r="K14" s="20" t="s">
        <v>107</v>
      </c>
      <c r="L14" s="20" t="s">
        <v>107</v>
      </c>
      <c r="M14" s="236"/>
      <c r="N14" s="247"/>
      <c r="O14" s="20" t="s">
        <v>107</v>
      </c>
      <c r="P14" s="20" t="s">
        <v>107</v>
      </c>
      <c r="Q14" s="20" t="s">
        <v>107</v>
      </c>
      <c r="R14" s="236"/>
      <c r="S14" s="247"/>
      <c r="T14" s="20" t="s">
        <v>107</v>
      </c>
      <c r="U14" s="20" t="s">
        <v>106</v>
      </c>
      <c r="V14" s="20" t="s">
        <v>106</v>
      </c>
      <c r="W14" s="236"/>
      <c r="X14" s="230"/>
      <c r="Y14" s="20" t="s">
        <v>66</v>
      </c>
      <c r="Z14" s="20" t="s">
        <v>66</v>
      </c>
      <c r="AA14" s="20" t="s">
        <v>66</v>
      </c>
      <c r="AB14" s="236"/>
      <c r="AC14" s="230"/>
      <c r="AD14" s="20" t="s">
        <v>107</v>
      </c>
      <c r="AE14" s="20" t="s">
        <v>107</v>
      </c>
      <c r="AF14" s="20" t="s">
        <v>107</v>
      </c>
      <c r="AG14" s="236"/>
      <c r="AH14" s="230"/>
      <c r="AI14" s="20" t="s">
        <v>107</v>
      </c>
      <c r="AJ14" s="20" t="s">
        <v>107</v>
      </c>
      <c r="AK14" s="20" t="s">
        <v>107</v>
      </c>
      <c r="AL14" s="236"/>
      <c r="AM14" s="230"/>
      <c r="AN14" s="20" t="s">
        <v>107</v>
      </c>
      <c r="AO14" s="20" t="s">
        <v>106</v>
      </c>
      <c r="AP14" s="20" t="s">
        <v>107</v>
      </c>
      <c r="AQ14" s="236"/>
      <c r="AR14" s="247"/>
      <c r="AS14" s="20" t="s">
        <v>107</v>
      </c>
      <c r="AT14" s="20" t="s">
        <v>107</v>
      </c>
      <c r="AU14" s="20" t="s">
        <v>107</v>
      </c>
      <c r="AV14" s="236"/>
      <c r="AW14" s="230"/>
      <c r="AX14" s="20" t="s">
        <v>107</v>
      </c>
      <c r="AY14" s="20" t="s">
        <v>66</v>
      </c>
      <c r="AZ14" s="20" t="s">
        <v>107</v>
      </c>
      <c r="BA14" s="236"/>
      <c r="BB14" s="230"/>
      <c r="BC14" s="20" t="s">
        <v>107</v>
      </c>
      <c r="BD14" s="20" t="s">
        <v>107</v>
      </c>
      <c r="BE14" s="20" t="s">
        <v>107</v>
      </c>
      <c r="BF14" s="236"/>
      <c r="BG14" s="230"/>
      <c r="BH14" s="20" t="s">
        <v>107</v>
      </c>
      <c r="BI14" s="20" t="s">
        <v>107</v>
      </c>
      <c r="BJ14" s="20" t="s">
        <v>107</v>
      </c>
      <c r="BK14" s="236"/>
      <c r="BL14" s="230"/>
      <c r="BM14" s="20" t="s">
        <v>107</v>
      </c>
      <c r="BN14" s="20" t="s">
        <v>107</v>
      </c>
      <c r="BO14" s="20" t="s">
        <v>107</v>
      </c>
      <c r="BP14" s="236"/>
      <c r="BQ14" s="247"/>
      <c r="BR14" s="20" t="s">
        <v>107</v>
      </c>
      <c r="BS14" s="20" t="s">
        <v>107</v>
      </c>
      <c r="BT14" s="20" t="s">
        <v>107</v>
      </c>
      <c r="BU14" s="236"/>
      <c r="BV14" s="247"/>
      <c r="BW14" s="39" t="s">
        <v>66</v>
      </c>
      <c r="BX14" s="39" t="s">
        <v>66</v>
      </c>
      <c r="BY14" s="39" t="s">
        <v>66</v>
      </c>
      <c r="BZ14" s="236"/>
      <c r="CA14" s="230"/>
      <c r="CB14" s="20" t="s">
        <v>107</v>
      </c>
      <c r="CC14" s="20" t="s">
        <v>106</v>
      </c>
      <c r="CD14" s="20" t="s">
        <v>106</v>
      </c>
      <c r="CE14" s="236"/>
      <c r="CF14" s="230"/>
      <c r="CG14" s="20" t="s">
        <v>107</v>
      </c>
      <c r="CH14" s="20" t="s">
        <v>107</v>
      </c>
      <c r="CI14" s="20" t="s">
        <v>107</v>
      </c>
      <c r="CJ14" s="236"/>
      <c r="CK14" s="230"/>
      <c r="CL14" s="20" t="s">
        <v>107</v>
      </c>
      <c r="CM14" s="20" t="s">
        <v>107</v>
      </c>
      <c r="CN14" s="20" t="s">
        <v>107</v>
      </c>
      <c r="CO14" s="236"/>
      <c r="CP14" s="230"/>
      <c r="CQ14" s="20" t="s">
        <v>107</v>
      </c>
      <c r="CR14" s="20" t="s">
        <v>107</v>
      </c>
      <c r="CS14" s="20" t="s">
        <v>107</v>
      </c>
      <c r="CT14" s="236"/>
      <c r="CU14" s="230"/>
      <c r="CV14" s="20" t="s">
        <v>107</v>
      </c>
      <c r="CW14" s="20" t="s">
        <v>107</v>
      </c>
      <c r="CX14" s="20" t="s">
        <v>107</v>
      </c>
      <c r="CY14" s="236"/>
      <c r="CZ14" s="230"/>
      <c r="DA14" s="20" t="s">
        <v>107</v>
      </c>
      <c r="DB14" s="20" t="s">
        <v>107</v>
      </c>
      <c r="DC14" s="20" t="s">
        <v>107</v>
      </c>
      <c r="DD14" s="236"/>
      <c r="DE14" s="230"/>
      <c r="DF14" s="20" t="s">
        <v>107</v>
      </c>
      <c r="DG14" s="20" t="s">
        <v>107</v>
      </c>
      <c r="DH14" s="20" t="s">
        <v>107</v>
      </c>
      <c r="DI14" s="236"/>
      <c r="DJ14" s="230"/>
      <c r="DK14" s="20" t="s">
        <v>107</v>
      </c>
      <c r="DL14" s="20" t="s">
        <v>107</v>
      </c>
      <c r="DM14" s="20" t="s">
        <v>107</v>
      </c>
      <c r="DN14" s="236"/>
      <c r="DO14" s="230"/>
      <c r="DP14" s="20" t="s">
        <v>107</v>
      </c>
      <c r="DQ14" s="20" t="s">
        <v>106</v>
      </c>
      <c r="DR14" s="20" t="s">
        <v>106</v>
      </c>
      <c r="DS14" s="236"/>
      <c r="DT14" s="230"/>
      <c r="DU14" s="37" t="s">
        <v>107</v>
      </c>
      <c r="DV14" s="37" t="s">
        <v>107</v>
      </c>
      <c r="DW14" s="37" t="s">
        <v>107</v>
      </c>
      <c r="DX14" s="330"/>
      <c r="DY14" s="330"/>
    </row>
    <row r="15" spans="1:134" ht="84" customHeight="1" x14ac:dyDescent="0.25">
      <c r="A15" s="308"/>
      <c r="B15" s="301"/>
      <c r="C15" s="298"/>
      <c r="D15" s="17" t="s">
        <v>71</v>
      </c>
      <c r="E15" s="20" t="s">
        <v>107</v>
      </c>
      <c r="F15" s="20" t="s">
        <v>106</v>
      </c>
      <c r="G15" s="20" t="s">
        <v>106</v>
      </c>
      <c r="H15" s="237"/>
      <c r="I15" s="248"/>
      <c r="J15" s="20" t="s">
        <v>107</v>
      </c>
      <c r="K15" s="20" t="s">
        <v>107</v>
      </c>
      <c r="L15" s="20" t="s">
        <v>107</v>
      </c>
      <c r="M15" s="237"/>
      <c r="N15" s="248"/>
      <c r="O15" s="20" t="s">
        <v>107</v>
      </c>
      <c r="P15" s="20" t="s">
        <v>107</v>
      </c>
      <c r="Q15" s="20" t="s">
        <v>107</v>
      </c>
      <c r="R15" s="237"/>
      <c r="S15" s="248"/>
      <c r="T15" s="20" t="s">
        <v>107</v>
      </c>
      <c r="U15" s="20" t="s">
        <v>106</v>
      </c>
      <c r="V15" s="20" t="s">
        <v>106</v>
      </c>
      <c r="W15" s="237"/>
      <c r="X15" s="231"/>
      <c r="Y15" s="20" t="s">
        <v>107</v>
      </c>
      <c r="Z15" s="20" t="s">
        <v>106</v>
      </c>
      <c r="AA15" s="20" t="s">
        <v>107</v>
      </c>
      <c r="AB15" s="237"/>
      <c r="AC15" s="231"/>
      <c r="AD15" s="20" t="s">
        <v>107</v>
      </c>
      <c r="AE15" s="20" t="s">
        <v>107</v>
      </c>
      <c r="AF15" s="20" t="s">
        <v>107</v>
      </c>
      <c r="AG15" s="237"/>
      <c r="AH15" s="231"/>
      <c r="AI15" s="20" t="s">
        <v>107</v>
      </c>
      <c r="AJ15" s="20" t="s">
        <v>107</v>
      </c>
      <c r="AK15" s="20" t="s">
        <v>107</v>
      </c>
      <c r="AL15" s="237"/>
      <c r="AM15" s="231"/>
      <c r="AN15" s="20" t="s">
        <v>107</v>
      </c>
      <c r="AO15" s="20" t="s">
        <v>107</v>
      </c>
      <c r="AP15" s="20" t="s">
        <v>107</v>
      </c>
      <c r="AQ15" s="237"/>
      <c r="AR15" s="248"/>
      <c r="AS15" s="20" t="s">
        <v>107</v>
      </c>
      <c r="AT15" s="20" t="s">
        <v>106</v>
      </c>
      <c r="AU15" s="20" t="s">
        <v>106</v>
      </c>
      <c r="AV15" s="237"/>
      <c r="AW15" s="231"/>
      <c r="AX15" s="20" t="s">
        <v>107</v>
      </c>
      <c r="AY15" s="20" t="s">
        <v>106</v>
      </c>
      <c r="AZ15" s="20" t="s">
        <v>106</v>
      </c>
      <c r="BA15" s="237"/>
      <c r="BB15" s="231"/>
      <c r="BC15" s="20" t="s">
        <v>107</v>
      </c>
      <c r="BD15" s="20" t="s">
        <v>107</v>
      </c>
      <c r="BE15" s="20" t="s">
        <v>107</v>
      </c>
      <c r="BF15" s="237"/>
      <c r="BG15" s="231"/>
      <c r="BH15" s="20" t="s">
        <v>107</v>
      </c>
      <c r="BI15" s="20" t="s">
        <v>107</v>
      </c>
      <c r="BJ15" s="20" t="s">
        <v>107</v>
      </c>
      <c r="BK15" s="237"/>
      <c r="BL15" s="231"/>
      <c r="BM15" s="20" t="s">
        <v>107</v>
      </c>
      <c r="BN15" s="20" t="s">
        <v>107</v>
      </c>
      <c r="BO15" s="20" t="s">
        <v>107</v>
      </c>
      <c r="BP15" s="237"/>
      <c r="BQ15" s="248"/>
      <c r="BR15" s="20" t="s">
        <v>107</v>
      </c>
      <c r="BS15" s="20" t="s">
        <v>107</v>
      </c>
      <c r="BT15" s="20" t="s">
        <v>107</v>
      </c>
      <c r="BU15" s="237"/>
      <c r="BV15" s="248"/>
      <c r="BW15" s="39" t="s">
        <v>66</v>
      </c>
      <c r="BX15" s="39" t="s">
        <v>66</v>
      </c>
      <c r="BY15" s="39" t="s">
        <v>66</v>
      </c>
      <c r="BZ15" s="237"/>
      <c r="CA15" s="231"/>
      <c r="CB15" s="20" t="s">
        <v>107</v>
      </c>
      <c r="CC15" s="20" t="s">
        <v>106</v>
      </c>
      <c r="CD15" s="20" t="s">
        <v>106</v>
      </c>
      <c r="CE15" s="237"/>
      <c r="CF15" s="231"/>
      <c r="CG15" s="20" t="s">
        <v>107</v>
      </c>
      <c r="CH15" s="20" t="s">
        <v>106</v>
      </c>
      <c r="CI15" s="20" t="s">
        <v>106</v>
      </c>
      <c r="CJ15" s="237"/>
      <c r="CK15" s="231"/>
      <c r="CL15" s="20" t="s">
        <v>107</v>
      </c>
      <c r="CM15" s="20" t="s">
        <v>106</v>
      </c>
      <c r="CN15" s="20" t="s">
        <v>106</v>
      </c>
      <c r="CO15" s="237"/>
      <c r="CP15" s="231"/>
      <c r="CQ15" s="20" t="s">
        <v>107</v>
      </c>
      <c r="CR15" s="20" t="s">
        <v>107</v>
      </c>
      <c r="CS15" s="20" t="s">
        <v>107</v>
      </c>
      <c r="CT15" s="237"/>
      <c r="CU15" s="231"/>
      <c r="CV15" s="20" t="s">
        <v>107</v>
      </c>
      <c r="CW15" s="20" t="s">
        <v>107</v>
      </c>
      <c r="CX15" s="20" t="s">
        <v>107</v>
      </c>
      <c r="CY15" s="237"/>
      <c r="CZ15" s="231"/>
      <c r="DA15" s="20" t="s">
        <v>107</v>
      </c>
      <c r="DB15" s="20" t="s">
        <v>107</v>
      </c>
      <c r="DC15" s="20" t="s">
        <v>107</v>
      </c>
      <c r="DD15" s="237"/>
      <c r="DE15" s="231"/>
      <c r="DF15" s="20" t="s">
        <v>107</v>
      </c>
      <c r="DG15" s="20" t="s">
        <v>106</v>
      </c>
      <c r="DH15" s="20" t="s">
        <v>106</v>
      </c>
      <c r="DI15" s="237"/>
      <c r="DJ15" s="231"/>
      <c r="DK15" s="20" t="s">
        <v>107</v>
      </c>
      <c r="DL15" s="20" t="s">
        <v>107</v>
      </c>
      <c r="DM15" s="20" t="s">
        <v>107</v>
      </c>
      <c r="DN15" s="237"/>
      <c r="DO15" s="231"/>
      <c r="DP15" s="20" t="s">
        <v>107</v>
      </c>
      <c r="DQ15" s="20" t="s">
        <v>106</v>
      </c>
      <c r="DR15" s="20" t="s">
        <v>106</v>
      </c>
      <c r="DS15" s="237"/>
      <c r="DT15" s="231"/>
      <c r="DU15" s="37" t="s">
        <v>107</v>
      </c>
      <c r="DV15" s="37" t="s">
        <v>106</v>
      </c>
      <c r="DW15" s="37" t="s">
        <v>106</v>
      </c>
      <c r="DX15" s="331"/>
      <c r="DY15" s="331"/>
    </row>
    <row r="16" spans="1:134" ht="39.75" customHeight="1" x14ac:dyDescent="0.25">
      <c r="A16" s="308"/>
      <c r="B16" s="299" t="s">
        <v>73</v>
      </c>
      <c r="C16" s="302" t="s">
        <v>74</v>
      </c>
      <c r="D16" s="22" t="s">
        <v>59</v>
      </c>
      <c r="E16" s="20" t="s">
        <v>107</v>
      </c>
      <c r="F16" s="20" t="s">
        <v>106</v>
      </c>
      <c r="G16" s="20" t="s">
        <v>106</v>
      </c>
      <c r="H16" s="235" t="s">
        <v>106</v>
      </c>
      <c r="I16" s="229" t="s">
        <v>166</v>
      </c>
      <c r="J16" s="20" t="s">
        <v>66</v>
      </c>
      <c r="K16" s="20" t="s">
        <v>66</v>
      </c>
      <c r="L16" s="20" t="s">
        <v>66</v>
      </c>
      <c r="M16" s="235" t="s">
        <v>107</v>
      </c>
      <c r="N16" s="246" t="s">
        <v>336</v>
      </c>
      <c r="O16" s="39" t="s">
        <v>66</v>
      </c>
      <c r="P16" s="39" t="s">
        <v>66</v>
      </c>
      <c r="Q16" s="39" t="s">
        <v>66</v>
      </c>
      <c r="R16" s="235" t="s">
        <v>107</v>
      </c>
      <c r="S16" s="246" t="s">
        <v>346</v>
      </c>
      <c r="T16" s="20" t="s">
        <v>107</v>
      </c>
      <c r="U16" s="20" t="s">
        <v>107</v>
      </c>
      <c r="V16" s="20" t="s">
        <v>107</v>
      </c>
      <c r="W16" s="235" t="s">
        <v>107</v>
      </c>
      <c r="X16" s="229" t="s">
        <v>174</v>
      </c>
      <c r="Y16" s="20" t="s">
        <v>66</v>
      </c>
      <c r="Z16" s="20" t="s">
        <v>66</v>
      </c>
      <c r="AA16" s="20" t="s">
        <v>66</v>
      </c>
      <c r="AB16" s="235" t="s">
        <v>115</v>
      </c>
      <c r="AC16" s="246" t="s">
        <v>361</v>
      </c>
      <c r="AD16" s="20" t="s">
        <v>107</v>
      </c>
      <c r="AE16" s="20" t="s">
        <v>106</v>
      </c>
      <c r="AF16" s="20" t="s">
        <v>106</v>
      </c>
      <c r="AG16" s="235" t="s">
        <v>106</v>
      </c>
      <c r="AH16" s="229" t="s">
        <v>145</v>
      </c>
      <c r="AI16" s="20" t="s">
        <v>107</v>
      </c>
      <c r="AJ16" s="20" t="s">
        <v>107</v>
      </c>
      <c r="AK16" s="20" t="s">
        <v>107</v>
      </c>
      <c r="AL16" s="235" t="s">
        <v>115</v>
      </c>
      <c r="AM16" s="229" t="s">
        <v>154</v>
      </c>
      <c r="AN16" s="20" t="s">
        <v>107</v>
      </c>
      <c r="AO16" s="20" t="s">
        <v>107</v>
      </c>
      <c r="AP16" s="20" t="s">
        <v>107</v>
      </c>
      <c r="AQ16" s="235" t="s">
        <v>107</v>
      </c>
      <c r="AR16" s="246" t="s">
        <v>375</v>
      </c>
      <c r="AS16" s="20" t="s">
        <v>107</v>
      </c>
      <c r="AT16" s="20" t="s">
        <v>107</v>
      </c>
      <c r="AU16" s="20" t="s">
        <v>107</v>
      </c>
      <c r="AV16" s="235" t="s">
        <v>107</v>
      </c>
      <c r="AW16" s="229" t="s">
        <v>384</v>
      </c>
      <c r="AX16" s="20" t="s">
        <v>66</v>
      </c>
      <c r="AY16" s="20" t="s">
        <v>66</v>
      </c>
      <c r="AZ16" s="20" t="s">
        <v>66</v>
      </c>
      <c r="BA16" s="235" t="s">
        <v>106</v>
      </c>
      <c r="BB16" s="229" t="s">
        <v>186</v>
      </c>
      <c r="BC16" s="39" t="s">
        <v>66</v>
      </c>
      <c r="BD16" s="39" t="s">
        <v>66</v>
      </c>
      <c r="BE16" s="39" t="s">
        <v>66</v>
      </c>
      <c r="BF16" s="235" t="s">
        <v>106</v>
      </c>
      <c r="BG16" s="229" t="s">
        <v>195</v>
      </c>
      <c r="BH16" s="20" t="s">
        <v>107</v>
      </c>
      <c r="BI16" s="20" t="s">
        <v>107</v>
      </c>
      <c r="BJ16" s="20" t="s">
        <v>107</v>
      </c>
      <c r="BK16" s="235" t="s">
        <v>107</v>
      </c>
      <c r="BL16" s="229" t="s">
        <v>209</v>
      </c>
      <c r="BM16" s="20" t="s">
        <v>107</v>
      </c>
      <c r="BN16" s="20" t="s">
        <v>107</v>
      </c>
      <c r="BO16" s="20" t="s">
        <v>107</v>
      </c>
      <c r="BP16" s="235" t="s">
        <v>107</v>
      </c>
      <c r="BQ16" s="246" t="s">
        <v>216</v>
      </c>
      <c r="BR16" s="20" t="s">
        <v>107</v>
      </c>
      <c r="BS16" s="20" t="s">
        <v>107</v>
      </c>
      <c r="BT16" s="20" t="s">
        <v>107</v>
      </c>
      <c r="BU16" s="235" t="s">
        <v>107</v>
      </c>
      <c r="BV16" s="229" t="s">
        <v>390</v>
      </c>
      <c r="BW16" s="20" t="s">
        <v>66</v>
      </c>
      <c r="BX16" s="20" t="s">
        <v>66</v>
      </c>
      <c r="BY16" s="20" t="s">
        <v>66</v>
      </c>
      <c r="BZ16" s="235" t="s">
        <v>107</v>
      </c>
      <c r="CA16" s="229" t="s">
        <v>327</v>
      </c>
      <c r="CB16" s="20" t="s">
        <v>107</v>
      </c>
      <c r="CC16" s="20" t="s">
        <v>107</v>
      </c>
      <c r="CD16" s="20" t="s">
        <v>107</v>
      </c>
      <c r="CE16" s="235" t="s">
        <v>107</v>
      </c>
      <c r="CF16" s="229" t="s">
        <v>400</v>
      </c>
      <c r="CG16" s="20" t="s">
        <v>107</v>
      </c>
      <c r="CH16" s="20" t="s">
        <v>107</v>
      </c>
      <c r="CI16" s="20" t="s">
        <v>107</v>
      </c>
      <c r="CJ16" s="235" t="s">
        <v>107</v>
      </c>
      <c r="CK16" s="229" t="s">
        <v>237</v>
      </c>
      <c r="CL16" s="20" t="s">
        <v>107</v>
      </c>
      <c r="CM16" s="20" t="s">
        <v>107</v>
      </c>
      <c r="CN16" s="20" t="s">
        <v>107</v>
      </c>
      <c r="CO16" s="235" t="s">
        <v>106</v>
      </c>
      <c r="CP16" s="229" t="s">
        <v>245</v>
      </c>
      <c r="CQ16" s="20" t="s">
        <v>107</v>
      </c>
      <c r="CR16" s="20" t="s">
        <v>107</v>
      </c>
      <c r="CS16" s="20" t="s">
        <v>107</v>
      </c>
      <c r="CT16" s="235" t="s">
        <v>107</v>
      </c>
      <c r="CU16" s="229" t="s">
        <v>235</v>
      </c>
      <c r="CV16" s="20" t="s">
        <v>107</v>
      </c>
      <c r="CW16" s="20" t="s">
        <v>107</v>
      </c>
      <c r="CX16" s="20" t="s">
        <v>107</v>
      </c>
      <c r="CY16" s="235" t="s">
        <v>107</v>
      </c>
      <c r="CZ16" s="229" t="s">
        <v>265</v>
      </c>
      <c r="DA16" s="20" t="s">
        <v>107</v>
      </c>
      <c r="DB16" s="20" t="s">
        <v>107</v>
      </c>
      <c r="DC16" s="20" t="s">
        <v>107</v>
      </c>
      <c r="DD16" s="235" t="s">
        <v>107</v>
      </c>
      <c r="DE16" s="229" t="s">
        <v>269</v>
      </c>
      <c r="DF16" s="20" t="s">
        <v>107</v>
      </c>
      <c r="DG16" s="20" t="s">
        <v>107</v>
      </c>
      <c r="DH16" s="20" t="s">
        <v>107</v>
      </c>
      <c r="DI16" s="235" t="s">
        <v>107</v>
      </c>
      <c r="DJ16" s="229" t="s">
        <v>328</v>
      </c>
      <c r="DK16" s="20" t="s">
        <v>107</v>
      </c>
      <c r="DL16" s="20" t="s">
        <v>107</v>
      </c>
      <c r="DM16" s="20" t="s">
        <v>107</v>
      </c>
      <c r="DN16" s="235" t="s">
        <v>107</v>
      </c>
      <c r="DO16" s="229" t="s">
        <v>281</v>
      </c>
      <c r="DP16" s="20" t="s">
        <v>107</v>
      </c>
      <c r="DQ16" s="20" t="s">
        <v>107</v>
      </c>
      <c r="DR16" s="20" t="s">
        <v>106</v>
      </c>
      <c r="DS16" s="235" t="s">
        <v>107</v>
      </c>
      <c r="DT16" s="229" t="s">
        <v>285</v>
      </c>
      <c r="DU16" s="39" t="s">
        <v>66</v>
      </c>
      <c r="DV16" s="39" t="s">
        <v>66</v>
      </c>
      <c r="DW16" s="39" t="s">
        <v>66</v>
      </c>
      <c r="DX16" s="235" t="s">
        <v>66</v>
      </c>
      <c r="DY16" s="329" t="s">
        <v>406</v>
      </c>
    </row>
    <row r="17" spans="1:129" ht="39.75" customHeight="1" x14ac:dyDescent="0.25">
      <c r="A17" s="308"/>
      <c r="B17" s="300"/>
      <c r="C17" s="303"/>
      <c r="D17" s="22" t="s">
        <v>60</v>
      </c>
      <c r="E17" s="20" t="s">
        <v>107</v>
      </c>
      <c r="F17" s="20" t="s">
        <v>106</v>
      </c>
      <c r="G17" s="20" t="s">
        <v>106</v>
      </c>
      <c r="H17" s="236"/>
      <c r="I17" s="230"/>
      <c r="J17" s="39" t="s">
        <v>66</v>
      </c>
      <c r="K17" s="39" t="s">
        <v>66</v>
      </c>
      <c r="L17" s="39" t="s">
        <v>66</v>
      </c>
      <c r="M17" s="236"/>
      <c r="N17" s="247"/>
      <c r="O17" s="39" t="s">
        <v>66</v>
      </c>
      <c r="P17" s="39" t="s">
        <v>66</v>
      </c>
      <c r="Q17" s="39" t="s">
        <v>66</v>
      </c>
      <c r="R17" s="236"/>
      <c r="S17" s="274"/>
      <c r="T17" s="20" t="s">
        <v>107</v>
      </c>
      <c r="U17" s="20" t="s">
        <v>107</v>
      </c>
      <c r="V17" s="20" t="s">
        <v>107</v>
      </c>
      <c r="W17" s="236"/>
      <c r="X17" s="230"/>
      <c r="Y17" s="39" t="s">
        <v>66</v>
      </c>
      <c r="Z17" s="39" t="s">
        <v>66</v>
      </c>
      <c r="AA17" s="39" t="s">
        <v>66</v>
      </c>
      <c r="AB17" s="236"/>
      <c r="AC17" s="247"/>
      <c r="AD17" s="20" t="s">
        <v>107</v>
      </c>
      <c r="AE17" s="20" t="s">
        <v>106</v>
      </c>
      <c r="AF17" s="20" t="s">
        <v>106</v>
      </c>
      <c r="AG17" s="236"/>
      <c r="AH17" s="230"/>
      <c r="AI17" s="20" t="s">
        <v>107</v>
      </c>
      <c r="AJ17" s="20" t="s">
        <v>107</v>
      </c>
      <c r="AK17" s="20" t="s">
        <v>107</v>
      </c>
      <c r="AL17" s="236"/>
      <c r="AM17" s="230"/>
      <c r="AN17" s="20" t="s">
        <v>107</v>
      </c>
      <c r="AO17" s="20" t="s">
        <v>107</v>
      </c>
      <c r="AP17" s="20" t="s">
        <v>107</v>
      </c>
      <c r="AQ17" s="236"/>
      <c r="AR17" s="247"/>
      <c r="AS17" s="20" t="s">
        <v>107</v>
      </c>
      <c r="AT17" s="20" t="s">
        <v>107</v>
      </c>
      <c r="AU17" s="20" t="s">
        <v>107</v>
      </c>
      <c r="AV17" s="236"/>
      <c r="AW17" s="230"/>
      <c r="AX17" s="39" t="s">
        <v>66</v>
      </c>
      <c r="AY17" s="39" t="s">
        <v>66</v>
      </c>
      <c r="AZ17" s="39" t="s">
        <v>66</v>
      </c>
      <c r="BA17" s="236"/>
      <c r="BB17" s="230"/>
      <c r="BC17" s="39" t="s">
        <v>66</v>
      </c>
      <c r="BD17" s="39" t="s">
        <v>66</v>
      </c>
      <c r="BE17" s="39" t="s">
        <v>66</v>
      </c>
      <c r="BF17" s="236"/>
      <c r="BG17" s="230"/>
      <c r="BH17" s="20" t="s">
        <v>107</v>
      </c>
      <c r="BI17" s="20" t="s">
        <v>107</v>
      </c>
      <c r="BJ17" s="20" t="s">
        <v>107</v>
      </c>
      <c r="BK17" s="236"/>
      <c r="BL17" s="230"/>
      <c r="BM17" s="20" t="s">
        <v>107</v>
      </c>
      <c r="BN17" s="20" t="s">
        <v>107</v>
      </c>
      <c r="BO17" s="20" t="s">
        <v>107</v>
      </c>
      <c r="BP17" s="236"/>
      <c r="BQ17" s="247"/>
      <c r="BR17" s="20" t="s">
        <v>107</v>
      </c>
      <c r="BS17" s="20" t="s">
        <v>107</v>
      </c>
      <c r="BT17" s="20" t="s">
        <v>107</v>
      </c>
      <c r="BU17" s="236"/>
      <c r="BV17" s="230"/>
      <c r="BW17" s="39" t="s">
        <v>66</v>
      </c>
      <c r="BX17" s="39" t="s">
        <v>66</v>
      </c>
      <c r="BY17" s="39" t="s">
        <v>66</v>
      </c>
      <c r="BZ17" s="236"/>
      <c r="CA17" s="230"/>
      <c r="CB17" s="20" t="s">
        <v>107</v>
      </c>
      <c r="CC17" s="20" t="s">
        <v>107</v>
      </c>
      <c r="CD17" s="20" t="s">
        <v>107</v>
      </c>
      <c r="CE17" s="236"/>
      <c r="CF17" s="230"/>
      <c r="CG17" s="20" t="s">
        <v>107</v>
      </c>
      <c r="CH17" s="20" t="s">
        <v>107</v>
      </c>
      <c r="CI17" s="20" t="s">
        <v>107</v>
      </c>
      <c r="CJ17" s="236"/>
      <c r="CK17" s="230"/>
      <c r="CL17" s="20" t="s">
        <v>107</v>
      </c>
      <c r="CM17" s="20" t="s">
        <v>107</v>
      </c>
      <c r="CN17" s="20" t="s">
        <v>107</v>
      </c>
      <c r="CO17" s="236"/>
      <c r="CP17" s="230"/>
      <c r="CQ17" s="20" t="s">
        <v>107</v>
      </c>
      <c r="CR17" s="20" t="s">
        <v>107</v>
      </c>
      <c r="CS17" s="20" t="s">
        <v>107</v>
      </c>
      <c r="CT17" s="236"/>
      <c r="CU17" s="230"/>
      <c r="CV17" s="20" t="s">
        <v>107</v>
      </c>
      <c r="CW17" s="20" t="s">
        <v>107</v>
      </c>
      <c r="CX17" s="20" t="s">
        <v>107</v>
      </c>
      <c r="CY17" s="236"/>
      <c r="CZ17" s="230"/>
      <c r="DA17" s="20" t="s">
        <v>107</v>
      </c>
      <c r="DB17" s="20" t="s">
        <v>107</v>
      </c>
      <c r="DC17" s="20" t="s">
        <v>107</v>
      </c>
      <c r="DD17" s="236"/>
      <c r="DE17" s="230"/>
      <c r="DF17" s="20" t="s">
        <v>107</v>
      </c>
      <c r="DG17" s="20" t="s">
        <v>107</v>
      </c>
      <c r="DH17" s="20" t="s">
        <v>107</v>
      </c>
      <c r="DI17" s="236"/>
      <c r="DJ17" s="230"/>
      <c r="DK17" s="20" t="s">
        <v>107</v>
      </c>
      <c r="DL17" s="20" t="s">
        <v>107</v>
      </c>
      <c r="DM17" s="20" t="s">
        <v>107</v>
      </c>
      <c r="DN17" s="236"/>
      <c r="DO17" s="230"/>
      <c r="DP17" s="20" t="s">
        <v>107</v>
      </c>
      <c r="DQ17" s="20" t="s">
        <v>107</v>
      </c>
      <c r="DR17" s="20" t="s">
        <v>106</v>
      </c>
      <c r="DS17" s="236"/>
      <c r="DT17" s="230"/>
      <c r="DU17" s="39" t="s">
        <v>66</v>
      </c>
      <c r="DV17" s="39" t="s">
        <v>66</v>
      </c>
      <c r="DW17" s="39" t="s">
        <v>66</v>
      </c>
      <c r="DX17" s="236"/>
      <c r="DY17" s="330"/>
    </row>
    <row r="18" spans="1:129" ht="39.75" customHeight="1" x14ac:dyDescent="0.25">
      <c r="A18" s="308"/>
      <c r="B18" s="300"/>
      <c r="C18" s="303"/>
      <c r="D18" s="22" t="s">
        <v>75</v>
      </c>
      <c r="E18" s="20" t="s">
        <v>107</v>
      </c>
      <c r="F18" s="20" t="s">
        <v>107</v>
      </c>
      <c r="G18" s="20" t="s">
        <v>107</v>
      </c>
      <c r="H18" s="236"/>
      <c r="I18" s="230"/>
      <c r="J18" s="39" t="s">
        <v>66</v>
      </c>
      <c r="K18" s="39" t="s">
        <v>66</v>
      </c>
      <c r="L18" s="39" t="s">
        <v>66</v>
      </c>
      <c r="M18" s="236"/>
      <c r="N18" s="247"/>
      <c r="O18" s="39" t="s">
        <v>66</v>
      </c>
      <c r="P18" s="39" t="s">
        <v>66</v>
      </c>
      <c r="Q18" s="39" t="s">
        <v>66</v>
      </c>
      <c r="R18" s="236"/>
      <c r="S18" s="274"/>
      <c r="T18" s="20" t="s">
        <v>107</v>
      </c>
      <c r="U18" s="20" t="s">
        <v>107</v>
      </c>
      <c r="V18" s="20" t="s">
        <v>107</v>
      </c>
      <c r="W18" s="236"/>
      <c r="X18" s="230"/>
      <c r="Y18" s="39" t="s">
        <v>66</v>
      </c>
      <c r="Z18" s="39" t="s">
        <v>66</v>
      </c>
      <c r="AA18" s="39" t="s">
        <v>66</v>
      </c>
      <c r="AB18" s="236"/>
      <c r="AC18" s="247"/>
      <c r="AD18" s="20" t="s">
        <v>107</v>
      </c>
      <c r="AE18" s="20" t="s">
        <v>106</v>
      </c>
      <c r="AF18" s="20" t="s">
        <v>107</v>
      </c>
      <c r="AG18" s="236"/>
      <c r="AH18" s="230"/>
      <c r="AI18" s="20" t="s">
        <v>107</v>
      </c>
      <c r="AJ18" s="20" t="s">
        <v>107</v>
      </c>
      <c r="AK18" s="20" t="s">
        <v>107</v>
      </c>
      <c r="AL18" s="236"/>
      <c r="AM18" s="230"/>
      <c r="AN18" s="20" t="s">
        <v>107</v>
      </c>
      <c r="AO18" s="20" t="s">
        <v>107</v>
      </c>
      <c r="AP18" s="20" t="s">
        <v>107</v>
      </c>
      <c r="AQ18" s="236"/>
      <c r="AR18" s="247"/>
      <c r="AS18" s="20" t="s">
        <v>107</v>
      </c>
      <c r="AT18" s="20" t="s">
        <v>107</v>
      </c>
      <c r="AU18" s="20" t="s">
        <v>107</v>
      </c>
      <c r="AV18" s="236"/>
      <c r="AW18" s="230"/>
      <c r="AX18" s="39" t="s">
        <v>66</v>
      </c>
      <c r="AY18" s="39" t="s">
        <v>66</v>
      </c>
      <c r="AZ18" s="39" t="s">
        <v>66</v>
      </c>
      <c r="BA18" s="236"/>
      <c r="BB18" s="230"/>
      <c r="BC18" s="39" t="s">
        <v>66</v>
      </c>
      <c r="BD18" s="39" t="s">
        <v>66</v>
      </c>
      <c r="BE18" s="39" t="s">
        <v>66</v>
      </c>
      <c r="BF18" s="236"/>
      <c r="BG18" s="230"/>
      <c r="BH18" s="20" t="s">
        <v>107</v>
      </c>
      <c r="BI18" s="20" t="s">
        <v>107</v>
      </c>
      <c r="BJ18" s="20" t="s">
        <v>107</v>
      </c>
      <c r="BK18" s="236"/>
      <c r="BL18" s="230"/>
      <c r="BM18" s="20" t="s">
        <v>107</v>
      </c>
      <c r="BN18" s="20" t="s">
        <v>107</v>
      </c>
      <c r="BO18" s="20" t="s">
        <v>107</v>
      </c>
      <c r="BP18" s="236"/>
      <c r="BQ18" s="247"/>
      <c r="BR18" s="20" t="s">
        <v>107</v>
      </c>
      <c r="BS18" s="20" t="s">
        <v>107</v>
      </c>
      <c r="BT18" s="20" t="s">
        <v>107</v>
      </c>
      <c r="BU18" s="236"/>
      <c r="BV18" s="230"/>
      <c r="BW18" s="39" t="s">
        <v>66</v>
      </c>
      <c r="BX18" s="39" t="s">
        <v>66</v>
      </c>
      <c r="BY18" s="39" t="s">
        <v>66</v>
      </c>
      <c r="BZ18" s="236"/>
      <c r="CA18" s="230"/>
      <c r="CB18" s="20" t="s">
        <v>107</v>
      </c>
      <c r="CC18" s="20" t="s">
        <v>107</v>
      </c>
      <c r="CD18" s="20" t="s">
        <v>107</v>
      </c>
      <c r="CE18" s="236"/>
      <c r="CF18" s="230"/>
      <c r="CG18" s="20" t="s">
        <v>107</v>
      </c>
      <c r="CH18" s="20" t="s">
        <v>107</v>
      </c>
      <c r="CI18" s="20" t="s">
        <v>107</v>
      </c>
      <c r="CJ18" s="236"/>
      <c r="CK18" s="230"/>
      <c r="CL18" s="20" t="s">
        <v>107</v>
      </c>
      <c r="CM18" s="20" t="s">
        <v>107</v>
      </c>
      <c r="CN18" s="20" t="s">
        <v>107</v>
      </c>
      <c r="CO18" s="236"/>
      <c r="CP18" s="230"/>
      <c r="CQ18" s="20" t="s">
        <v>107</v>
      </c>
      <c r="CR18" s="20" t="s">
        <v>107</v>
      </c>
      <c r="CS18" s="20" t="s">
        <v>107</v>
      </c>
      <c r="CT18" s="236"/>
      <c r="CU18" s="230"/>
      <c r="CV18" s="20" t="s">
        <v>107</v>
      </c>
      <c r="CW18" s="20" t="s">
        <v>107</v>
      </c>
      <c r="CX18" s="20" t="s">
        <v>107</v>
      </c>
      <c r="CY18" s="236"/>
      <c r="CZ18" s="230"/>
      <c r="DA18" s="20" t="s">
        <v>107</v>
      </c>
      <c r="DB18" s="20" t="s">
        <v>107</v>
      </c>
      <c r="DC18" s="20" t="s">
        <v>107</v>
      </c>
      <c r="DD18" s="236"/>
      <c r="DE18" s="230"/>
      <c r="DF18" s="20" t="s">
        <v>107</v>
      </c>
      <c r="DG18" s="20" t="s">
        <v>107</v>
      </c>
      <c r="DH18" s="20" t="s">
        <v>107</v>
      </c>
      <c r="DI18" s="236"/>
      <c r="DJ18" s="230"/>
      <c r="DK18" s="20" t="s">
        <v>107</v>
      </c>
      <c r="DL18" s="20" t="s">
        <v>107</v>
      </c>
      <c r="DM18" s="20" t="s">
        <v>107</v>
      </c>
      <c r="DN18" s="236"/>
      <c r="DO18" s="230"/>
      <c r="DP18" s="20" t="s">
        <v>107</v>
      </c>
      <c r="DQ18" s="20" t="s">
        <v>107</v>
      </c>
      <c r="DR18" s="20" t="s">
        <v>107</v>
      </c>
      <c r="DS18" s="236"/>
      <c r="DT18" s="230"/>
      <c r="DU18" s="39" t="s">
        <v>66</v>
      </c>
      <c r="DV18" s="39" t="s">
        <v>66</v>
      </c>
      <c r="DW18" s="39" t="s">
        <v>66</v>
      </c>
      <c r="DX18" s="236"/>
      <c r="DY18" s="330"/>
    </row>
    <row r="19" spans="1:129" ht="160.5" customHeight="1" x14ac:dyDescent="0.25">
      <c r="A19" s="308"/>
      <c r="B19" s="301"/>
      <c r="C19" s="304"/>
      <c r="D19" s="22" t="s">
        <v>76</v>
      </c>
      <c r="E19" s="20" t="s">
        <v>107</v>
      </c>
      <c r="F19" s="20" t="s">
        <v>106</v>
      </c>
      <c r="G19" s="20" t="s">
        <v>106</v>
      </c>
      <c r="H19" s="237"/>
      <c r="I19" s="231"/>
      <c r="J19" s="39" t="s">
        <v>66</v>
      </c>
      <c r="K19" s="39" t="s">
        <v>66</v>
      </c>
      <c r="L19" s="39" t="s">
        <v>66</v>
      </c>
      <c r="M19" s="237"/>
      <c r="N19" s="248"/>
      <c r="O19" s="39" t="s">
        <v>66</v>
      </c>
      <c r="P19" s="39" t="s">
        <v>66</v>
      </c>
      <c r="Q19" s="39" t="s">
        <v>66</v>
      </c>
      <c r="R19" s="237"/>
      <c r="S19" s="275"/>
      <c r="T19" s="20" t="s">
        <v>107</v>
      </c>
      <c r="U19" s="20" t="s">
        <v>107</v>
      </c>
      <c r="V19" s="20" t="s">
        <v>107</v>
      </c>
      <c r="W19" s="237"/>
      <c r="X19" s="231"/>
      <c r="Y19" s="39" t="s">
        <v>66</v>
      </c>
      <c r="Z19" s="39" t="s">
        <v>66</v>
      </c>
      <c r="AA19" s="39" t="s">
        <v>66</v>
      </c>
      <c r="AB19" s="237"/>
      <c r="AC19" s="248"/>
      <c r="AD19" s="20" t="s">
        <v>107</v>
      </c>
      <c r="AE19" s="20" t="s">
        <v>106</v>
      </c>
      <c r="AF19" s="20" t="s">
        <v>106</v>
      </c>
      <c r="AG19" s="237"/>
      <c r="AH19" s="231"/>
      <c r="AI19" s="20" t="s">
        <v>107</v>
      </c>
      <c r="AJ19" s="20" t="s">
        <v>106</v>
      </c>
      <c r="AK19" s="20" t="s">
        <v>107</v>
      </c>
      <c r="AL19" s="237"/>
      <c r="AM19" s="231"/>
      <c r="AN19" s="20" t="s">
        <v>107</v>
      </c>
      <c r="AO19" s="20" t="s">
        <v>106</v>
      </c>
      <c r="AP19" s="20" t="s">
        <v>106</v>
      </c>
      <c r="AQ19" s="237"/>
      <c r="AR19" s="248"/>
      <c r="AS19" s="20" t="s">
        <v>107</v>
      </c>
      <c r="AT19" s="20" t="s">
        <v>107</v>
      </c>
      <c r="AU19" s="20" t="s">
        <v>107</v>
      </c>
      <c r="AV19" s="237"/>
      <c r="AW19" s="231"/>
      <c r="AX19" s="39" t="s">
        <v>66</v>
      </c>
      <c r="AY19" s="39" t="s">
        <v>66</v>
      </c>
      <c r="AZ19" s="39" t="s">
        <v>66</v>
      </c>
      <c r="BA19" s="237"/>
      <c r="BB19" s="231"/>
      <c r="BC19" s="39" t="s">
        <v>66</v>
      </c>
      <c r="BD19" s="39" t="s">
        <v>66</v>
      </c>
      <c r="BE19" s="39" t="s">
        <v>66</v>
      </c>
      <c r="BF19" s="237"/>
      <c r="BG19" s="231"/>
      <c r="BH19" s="20" t="s">
        <v>107</v>
      </c>
      <c r="BI19" s="20" t="s">
        <v>107</v>
      </c>
      <c r="BJ19" s="20" t="s">
        <v>107</v>
      </c>
      <c r="BK19" s="237"/>
      <c r="BL19" s="231"/>
      <c r="BM19" s="20" t="s">
        <v>107</v>
      </c>
      <c r="BN19" s="20" t="s">
        <v>107</v>
      </c>
      <c r="BO19" s="20" t="s">
        <v>107</v>
      </c>
      <c r="BP19" s="237"/>
      <c r="BQ19" s="248"/>
      <c r="BR19" s="20" t="s">
        <v>107</v>
      </c>
      <c r="BS19" s="20" t="s">
        <v>107</v>
      </c>
      <c r="BT19" s="20" t="s">
        <v>107</v>
      </c>
      <c r="BU19" s="237"/>
      <c r="BV19" s="231"/>
      <c r="BW19" s="39" t="s">
        <v>66</v>
      </c>
      <c r="BX19" s="39" t="s">
        <v>66</v>
      </c>
      <c r="BY19" s="39" t="s">
        <v>66</v>
      </c>
      <c r="BZ19" s="237"/>
      <c r="CA19" s="231"/>
      <c r="CB19" s="20" t="s">
        <v>107</v>
      </c>
      <c r="CC19" s="20" t="s">
        <v>107</v>
      </c>
      <c r="CD19" s="20" t="s">
        <v>107</v>
      </c>
      <c r="CE19" s="237"/>
      <c r="CF19" s="231"/>
      <c r="CG19" s="20" t="s">
        <v>107</v>
      </c>
      <c r="CH19" s="20" t="s">
        <v>106</v>
      </c>
      <c r="CI19" s="20" t="s">
        <v>107</v>
      </c>
      <c r="CJ19" s="237"/>
      <c r="CK19" s="231"/>
      <c r="CL19" s="20" t="s">
        <v>107</v>
      </c>
      <c r="CM19" s="20" t="s">
        <v>106</v>
      </c>
      <c r="CN19" s="20" t="s">
        <v>107</v>
      </c>
      <c r="CO19" s="237"/>
      <c r="CP19" s="231"/>
      <c r="CQ19" s="20" t="s">
        <v>107</v>
      </c>
      <c r="CR19" s="20" t="s">
        <v>107</v>
      </c>
      <c r="CS19" s="20" t="s">
        <v>107</v>
      </c>
      <c r="CT19" s="237"/>
      <c r="CU19" s="231"/>
      <c r="CV19" s="20" t="s">
        <v>107</v>
      </c>
      <c r="CW19" s="20" t="s">
        <v>107</v>
      </c>
      <c r="CX19" s="20" t="s">
        <v>107</v>
      </c>
      <c r="CY19" s="237"/>
      <c r="CZ19" s="231"/>
      <c r="DA19" s="20" t="s">
        <v>107</v>
      </c>
      <c r="DB19" s="20" t="s">
        <v>107</v>
      </c>
      <c r="DC19" s="20" t="s">
        <v>107</v>
      </c>
      <c r="DD19" s="237"/>
      <c r="DE19" s="231"/>
      <c r="DF19" s="20" t="s">
        <v>107</v>
      </c>
      <c r="DG19" s="20" t="s">
        <v>107</v>
      </c>
      <c r="DH19" s="20" t="s">
        <v>107</v>
      </c>
      <c r="DI19" s="237"/>
      <c r="DJ19" s="231"/>
      <c r="DK19" s="20" t="s">
        <v>107</v>
      </c>
      <c r="DL19" s="20" t="s">
        <v>107</v>
      </c>
      <c r="DM19" s="20" t="s">
        <v>107</v>
      </c>
      <c r="DN19" s="237"/>
      <c r="DO19" s="231"/>
      <c r="DP19" s="20" t="s">
        <v>107</v>
      </c>
      <c r="DQ19" s="20" t="s">
        <v>106</v>
      </c>
      <c r="DR19" s="20" t="s">
        <v>106</v>
      </c>
      <c r="DS19" s="237"/>
      <c r="DT19" s="231"/>
      <c r="DU19" s="39" t="s">
        <v>66</v>
      </c>
      <c r="DV19" s="39" t="s">
        <v>66</v>
      </c>
      <c r="DW19" s="39" t="s">
        <v>66</v>
      </c>
      <c r="DX19" s="237"/>
      <c r="DY19" s="331"/>
    </row>
    <row r="20" spans="1:129" ht="48" customHeight="1" x14ac:dyDescent="0.25">
      <c r="A20" s="308"/>
      <c r="B20" s="305" t="s">
        <v>77</v>
      </c>
      <c r="C20" s="285" t="s">
        <v>79</v>
      </c>
      <c r="D20" s="22" t="s">
        <v>76</v>
      </c>
      <c r="E20" s="20" t="s">
        <v>107</v>
      </c>
      <c r="F20" s="20" t="s">
        <v>106</v>
      </c>
      <c r="G20" s="20" t="s">
        <v>106</v>
      </c>
      <c r="H20" s="235" t="s">
        <v>107</v>
      </c>
      <c r="I20" s="246" t="s">
        <v>167</v>
      </c>
      <c r="J20" s="39" t="s">
        <v>66</v>
      </c>
      <c r="K20" s="39" t="s">
        <v>66</v>
      </c>
      <c r="L20" s="39" t="s">
        <v>66</v>
      </c>
      <c r="M20" s="235" t="s">
        <v>107</v>
      </c>
      <c r="N20" s="246" t="s">
        <v>336</v>
      </c>
      <c r="O20" s="39" t="s">
        <v>66</v>
      </c>
      <c r="P20" s="39" t="s">
        <v>66</v>
      </c>
      <c r="Q20" s="39" t="s">
        <v>66</v>
      </c>
      <c r="R20" s="235" t="s">
        <v>107</v>
      </c>
      <c r="S20" s="229" t="s">
        <v>346</v>
      </c>
      <c r="T20" s="20" t="s">
        <v>107</v>
      </c>
      <c r="U20" s="20" t="s">
        <v>107</v>
      </c>
      <c r="V20" s="20" t="s">
        <v>107</v>
      </c>
      <c r="W20" s="235" t="s">
        <v>107</v>
      </c>
      <c r="X20" s="229" t="s">
        <v>352</v>
      </c>
      <c r="Y20" s="20" t="s">
        <v>107</v>
      </c>
      <c r="Z20" s="20" t="s">
        <v>106</v>
      </c>
      <c r="AA20" s="20" t="s">
        <v>107</v>
      </c>
      <c r="AB20" s="235" t="s">
        <v>107</v>
      </c>
      <c r="AC20" s="246" t="s">
        <v>362</v>
      </c>
      <c r="AD20" s="20" t="s">
        <v>107</v>
      </c>
      <c r="AE20" s="20" t="s">
        <v>106</v>
      </c>
      <c r="AF20" s="20" t="s">
        <v>106</v>
      </c>
      <c r="AG20" s="235" t="s">
        <v>115</v>
      </c>
      <c r="AH20" s="229" t="s">
        <v>152</v>
      </c>
      <c r="AI20" s="20" t="s">
        <v>107</v>
      </c>
      <c r="AJ20" s="20" t="s">
        <v>107</v>
      </c>
      <c r="AK20" s="20" t="s">
        <v>107</v>
      </c>
      <c r="AL20" s="235" t="s">
        <v>107</v>
      </c>
      <c r="AM20" s="229" t="s">
        <v>157</v>
      </c>
      <c r="AN20" s="20" t="s">
        <v>107</v>
      </c>
      <c r="AO20" s="20" t="s">
        <v>106</v>
      </c>
      <c r="AP20" s="20" t="s">
        <v>107</v>
      </c>
      <c r="AQ20" s="235" t="s">
        <v>107</v>
      </c>
      <c r="AR20" s="229" t="s">
        <v>377</v>
      </c>
      <c r="AS20" s="20" t="s">
        <v>107</v>
      </c>
      <c r="AT20" s="20" t="s">
        <v>107</v>
      </c>
      <c r="AU20" s="20" t="s">
        <v>107</v>
      </c>
      <c r="AV20" s="235" t="s">
        <v>107</v>
      </c>
      <c r="AW20" s="229" t="s">
        <v>384</v>
      </c>
      <c r="AX20" s="20" t="s">
        <v>107</v>
      </c>
      <c r="AY20" s="20" t="s">
        <v>106</v>
      </c>
      <c r="AZ20" s="20" t="s">
        <v>107</v>
      </c>
      <c r="BA20" s="235" t="s">
        <v>107</v>
      </c>
      <c r="BB20" s="229" t="s">
        <v>187</v>
      </c>
      <c r="BC20" s="20" t="s">
        <v>66</v>
      </c>
      <c r="BD20" s="20" t="s">
        <v>66</v>
      </c>
      <c r="BE20" s="20" t="s">
        <v>66</v>
      </c>
      <c r="BF20" s="235" t="s">
        <v>107</v>
      </c>
      <c r="BG20" s="229" t="s">
        <v>195</v>
      </c>
      <c r="BH20" s="20" t="s">
        <v>107</v>
      </c>
      <c r="BI20" s="20" t="s">
        <v>107</v>
      </c>
      <c r="BJ20" s="20" t="s">
        <v>107</v>
      </c>
      <c r="BK20" s="235" t="s">
        <v>107</v>
      </c>
      <c r="BL20" s="229" t="s">
        <v>210</v>
      </c>
      <c r="BM20" s="20" t="s">
        <v>107</v>
      </c>
      <c r="BN20" s="20" t="s">
        <v>107</v>
      </c>
      <c r="BO20" s="20" t="s">
        <v>107</v>
      </c>
      <c r="BP20" s="235" t="s">
        <v>107</v>
      </c>
      <c r="BQ20" s="246" t="s">
        <v>748</v>
      </c>
      <c r="BR20" s="20" t="s">
        <v>107</v>
      </c>
      <c r="BS20" s="20" t="s">
        <v>107</v>
      </c>
      <c r="BT20" s="20" t="s">
        <v>107</v>
      </c>
      <c r="BU20" s="235" t="s">
        <v>107</v>
      </c>
      <c r="BV20" s="229" t="s">
        <v>390</v>
      </c>
      <c r="BW20" s="39" t="s">
        <v>66</v>
      </c>
      <c r="BX20" s="39" t="s">
        <v>66</v>
      </c>
      <c r="BY20" s="39" t="s">
        <v>66</v>
      </c>
      <c r="BZ20" s="235" t="s">
        <v>107</v>
      </c>
      <c r="CA20" s="229" t="s">
        <v>327</v>
      </c>
      <c r="CB20" s="20" t="s">
        <v>107</v>
      </c>
      <c r="CC20" s="20" t="s">
        <v>107</v>
      </c>
      <c r="CD20" s="20" t="s">
        <v>107</v>
      </c>
      <c r="CE20" s="235" t="s">
        <v>107</v>
      </c>
      <c r="CF20" s="229" t="s">
        <v>400</v>
      </c>
      <c r="CG20" s="20" t="s">
        <v>107</v>
      </c>
      <c r="CH20" s="20" t="s">
        <v>107</v>
      </c>
      <c r="CI20" s="20" t="s">
        <v>107</v>
      </c>
      <c r="CJ20" s="235" t="s">
        <v>107</v>
      </c>
      <c r="CK20" s="229" t="s">
        <v>157</v>
      </c>
      <c r="CL20" s="20" t="s">
        <v>107</v>
      </c>
      <c r="CM20" s="20" t="s">
        <v>106</v>
      </c>
      <c r="CN20" s="20" t="s">
        <v>107</v>
      </c>
      <c r="CO20" s="235" t="s">
        <v>107</v>
      </c>
      <c r="CP20" s="229" t="s">
        <v>245</v>
      </c>
      <c r="CQ20" s="20" t="s">
        <v>107</v>
      </c>
      <c r="CR20" s="20" t="s">
        <v>107</v>
      </c>
      <c r="CS20" s="20" t="s">
        <v>107</v>
      </c>
      <c r="CT20" s="235" t="s">
        <v>107</v>
      </c>
      <c r="CU20" s="229" t="s">
        <v>235</v>
      </c>
      <c r="CV20" s="20" t="s">
        <v>107</v>
      </c>
      <c r="CW20" s="20" t="s">
        <v>107</v>
      </c>
      <c r="CX20" s="20" t="s">
        <v>107</v>
      </c>
      <c r="CY20" s="235" t="s">
        <v>107</v>
      </c>
      <c r="CZ20" s="229" t="s">
        <v>265</v>
      </c>
      <c r="DA20" s="20" t="s">
        <v>107</v>
      </c>
      <c r="DB20" s="20" t="s">
        <v>107</v>
      </c>
      <c r="DC20" s="20" t="s">
        <v>107</v>
      </c>
      <c r="DD20" s="235" t="s">
        <v>107</v>
      </c>
      <c r="DE20" s="229" t="s">
        <v>269</v>
      </c>
      <c r="DF20" s="20" t="s">
        <v>107</v>
      </c>
      <c r="DG20" s="20" t="s">
        <v>107</v>
      </c>
      <c r="DH20" s="20" t="s">
        <v>107</v>
      </c>
      <c r="DI20" s="235" t="s">
        <v>107</v>
      </c>
      <c r="DJ20" s="229" t="s">
        <v>328</v>
      </c>
      <c r="DK20" s="20" t="s">
        <v>107</v>
      </c>
      <c r="DL20" s="20" t="s">
        <v>107</v>
      </c>
      <c r="DM20" s="20" t="s">
        <v>107</v>
      </c>
      <c r="DN20" s="235" t="s">
        <v>107</v>
      </c>
      <c r="DO20" s="229" t="s">
        <v>281</v>
      </c>
      <c r="DP20" s="20" t="s">
        <v>107</v>
      </c>
      <c r="DQ20" s="20" t="s">
        <v>106</v>
      </c>
      <c r="DR20" s="20" t="s">
        <v>107</v>
      </c>
      <c r="DS20" s="235" t="s">
        <v>107</v>
      </c>
      <c r="DT20" s="229" t="s">
        <v>285</v>
      </c>
      <c r="DU20" s="37" t="s">
        <v>107</v>
      </c>
      <c r="DV20" s="37" t="s">
        <v>107</v>
      </c>
      <c r="DW20" s="37" t="s">
        <v>107</v>
      </c>
      <c r="DX20" s="329" t="s">
        <v>107</v>
      </c>
      <c r="DY20" s="329" t="s">
        <v>406</v>
      </c>
    </row>
    <row r="21" spans="1:129" ht="73.5" customHeight="1" x14ac:dyDescent="0.25">
      <c r="A21" s="308"/>
      <c r="B21" s="305"/>
      <c r="C21" s="286"/>
      <c r="D21" s="22" t="s">
        <v>78</v>
      </c>
      <c r="E21" s="20" t="s">
        <v>107</v>
      </c>
      <c r="F21" s="20" t="s">
        <v>107</v>
      </c>
      <c r="G21" s="20" t="s">
        <v>107</v>
      </c>
      <c r="H21" s="236"/>
      <c r="I21" s="247"/>
      <c r="J21" s="39" t="s">
        <v>66</v>
      </c>
      <c r="K21" s="39" t="s">
        <v>66</v>
      </c>
      <c r="L21" s="39" t="s">
        <v>66</v>
      </c>
      <c r="M21" s="236"/>
      <c r="N21" s="247"/>
      <c r="O21" s="39" t="s">
        <v>66</v>
      </c>
      <c r="P21" s="39" t="s">
        <v>66</v>
      </c>
      <c r="Q21" s="39" t="s">
        <v>66</v>
      </c>
      <c r="R21" s="236"/>
      <c r="S21" s="230"/>
      <c r="T21" s="20" t="s">
        <v>107</v>
      </c>
      <c r="U21" s="20" t="s">
        <v>107</v>
      </c>
      <c r="V21" s="20" t="s">
        <v>107</v>
      </c>
      <c r="W21" s="236"/>
      <c r="X21" s="230"/>
      <c r="Y21" s="20" t="s">
        <v>107</v>
      </c>
      <c r="Z21" s="20" t="s">
        <v>107</v>
      </c>
      <c r="AA21" s="20" t="s">
        <v>107</v>
      </c>
      <c r="AB21" s="236"/>
      <c r="AC21" s="247"/>
      <c r="AD21" s="20" t="s">
        <v>107</v>
      </c>
      <c r="AE21" s="20" t="s">
        <v>107</v>
      </c>
      <c r="AF21" s="20" t="s">
        <v>106</v>
      </c>
      <c r="AG21" s="236"/>
      <c r="AH21" s="230"/>
      <c r="AI21" s="20" t="s">
        <v>107</v>
      </c>
      <c r="AJ21" s="20" t="s">
        <v>107</v>
      </c>
      <c r="AK21" s="20" t="s">
        <v>107</v>
      </c>
      <c r="AL21" s="236"/>
      <c r="AM21" s="230"/>
      <c r="AN21" s="20" t="s">
        <v>107</v>
      </c>
      <c r="AO21" s="20" t="s">
        <v>107</v>
      </c>
      <c r="AP21" s="20" t="s">
        <v>107</v>
      </c>
      <c r="AQ21" s="236"/>
      <c r="AR21" s="230"/>
      <c r="AS21" s="20" t="s">
        <v>107</v>
      </c>
      <c r="AT21" s="20" t="s">
        <v>107</v>
      </c>
      <c r="AU21" s="20" t="s">
        <v>107</v>
      </c>
      <c r="AV21" s="236"/>
      <c r="AW21" s="230"/>
      <c r="AX21" s="20" t="s">
        <v>107</v>
      </c>
      <c r="AY21" s="20" t="s">
        <v>107</v>
      </c>
      <c r="AZ21" s="20" t="s">
        <v>107</v>
      </c>
      <c r="BA21" s="236"/>
      <c r="BB21" s="230"/>
      <c r="BC21" s="39" t="s">
        <v>66</v>
      </c>
      <c r="BD21" s="39" t="s">
        <v>66</v>
      </c>
      <c r="BE21" s="39" t="s">
        <v>66</v>
      </c>
      <c r="BF21" s="236"/>
      <c r="BG21" s="230"/>
      <c r="BH21" s="20" t="s">
        <v>107</v>
      </c>
      <c r="BI21" s="20" t="s">
        <v>107</v>
      </c>
      <c r="BJ21" s="20" t="s">
        <v>107</v>
      </c>
      <c r="BK21" s="236"/>
      <c r="BL21" s="230"/>
      <c r="BM21" s="20" t="s">
        <v>107</v>
      </c>
      <c r="BN21" s="20" t="s">
        <v>107</v>
      </c>
      <c r="BO21" s="20" t="s">
        <v>107</v>
      </c>
      <c r="BP21" s="236"/>
      <c r="BQ21" s="247"/>
      <c r="BR21" s="20" t="s">
        <v>107</v>
      </c>
      <c r="BS21" s="20" t="s">
        <v>107</v>
      </c>
      <c r="BT21" s="20" t="s">
        <v>107</v>
      </c>
      <c r="BU21" s="236"/>
      <c r="BV21" s="230"/>
      <c r="BW21" s="39" t="s">
        <v>66</v>
      </c>
      <c r="BX21" s="39" t="s">
        <v>66</v>
      </c>
      <c r="BY21" s="39" t="s">
        <v>66</v>
      </c>
      <c r="BZ21" s="236"/>
      <c r="CA21" s="230"/>
      <c r="CB21" s="20" t="s">
        <v>107</v>
      </c>
      <c r="CC21" s="20" t="s">
        <v>107</v>
      </c>
      <c r="CD21" s="20" t="s">
        <v>107</v>
      </c>
      <c r="CE21" s="236"/>
      <c r="CF21" s="230"/>
      <c r="CG21" s="20" t="s">
        <v>107</v>
      </c>
      <c r="CH21" s="20" t="s">
        <v>107</v>
      </c>
      <c r="CI21" s="20" t="s">
        <v>107</v>
      </c>
      <c r="CJ21" s="236"/>
      <c r="CK21" s="230"/>
      <c r="CL21" s="20" t="s">
        <v>107</v>
      </c>
      <c r="CM21" s="20" t="s">
        <v>106</v>
      </c>
      <c r="CN21" s="20" t="s">
        <v>107</v>
      </c>
      <c r="CO21" s="236"/>
      <c r="CP21" s="230"/>
      <c r="CQ21" s="20" t="s">
        <v>107</v>
      </c>
      <c r="CR21" s="20" t="s">
        <v>107</v>
      </c>
      <c r="CS21" s="20" t="s">
        <v>107</v>
      </c>
      <c r="CT21" s="236"/>
      <c r="CU21" s="230"/>
      <c r="CV21" s="20" t="s">
        <v>107</v>
      </c>
      <c r="CW21" s="20" t="s">
        <v>107</v>
      </c>
      <c r="CX21" s="20" t="s">
        <v>107</v>
      </c>
      <c r="CY21" s="236"/>
      <c r="CZ21" s="230"/>
      <c r="DA21" s="20" t="s">
        <v>107</v>
      </c>
      <c r="DB21" s="20" t="s">
        <v>107</v>
      </c>
      <c r="DC21" s="20" t="s">
        <v>107</v>
      </c>
      <c r="DD21" s="236"/>
      <c r="DE21" s="230"/>
      <c r="DF21" s="20" t="s">
        <v>107</v>
      </c>
      <c r="DG21" s="20" t="s">
        <v>107</v>
      </c>
      <c r="DH21" s="20" t="s">
        <v>107</v>
      </c>
      <c r="DI21" s="236"/>
      <c r="DJ21" s="230"/>
      <c r="DK21" s="20" t="s">
        <v>107</v>
      </c>
      <c r="DL21" s="20" t="s">
        <v>107</v>
      </c>
      <c r="DM21" s="20" t="s">
        <v>107</v>
      </c>
      <c r="DN21" s="236"/>
      <c r="DO21" s="230"/>
      <c r="DP21" s="20" t="s">
        <v>107</v>
      </c>
      <c r="DQ21" s="20" t="s">
        <v>107</v>
      </c>
      <c r="DR21" s="20" t="s">
        <v>107</v>
      </c>
      <c r="DS21" s="236"/>
      <c r="DT21" s="230"/>
      <c r="DU21" s="37" t="s">
        <v>107</v>
      </c>
      <c r="DV21" s="37" t="s">
        <v>107</v>
      </c>
      <c r="DW21" s="37" t="s">
        <v>107</v>
      </c>
      <c r="DX21" s="330"/>
      <c r="DY21" s="330"/>
    </row>
    <row r="22" spans="1:129" ht="84.75" customHeight="1" x14ac:dyDescent="0.25">
      <c r="A22" s="308"/>
      <c r="B22" s="305"/>
      <c r="C22" s="287"/>
      <c r="D22" s="22" t="s">
        <v>75</v>
      </c>
      <c r="E22" s="20" t="s">
        <v>107</v>
      </c>
      <c r="F22" s="20" t="s">
        <v>107</v>
      </c>
      <c r="G22" s="20" t="s">
        <v>107</v>
      </c>
      <c r="H22" s="237"/>
      <c r="I22" s="248"/>
      <c r="J22" s="39" t="s">
        <v>66</v>
      </c>
      <c r="K22" s="39" t="s">
        <v>66</v>
      </c>
      <c r="L22" s="39" t="s">
        <v>66</v>
      </c>
      <c r="M22" s="237"/>
      <c r="N22" s="248"/>
      <c r="O22" s="39" t="s">
        <v>66</v>
      </c>
      <c r="P22" s="39" t="s">
        <v>66</v>
      </c>
      <c r="Q22" s="39" t="s">
        <v>66</v>
      </c>
      <c r="R22" s="237"/>
      <c r="S22" s="231"/>
      <c r="T22" s="20" t="s">
        <v>107</v>
      </c>
      <c r="U22" s="20" t="s">
        <v>107</v>
      </c>
      <c r="V22" s="20" t="s">
        <v>107</v>
      </c>
      <c r="W22" s="237"/>
      <c r="X22" s="231"/>
      <c r="Y22" s="20" t="s">
        <v>107</v>
      </c>
      <c r="Z22" s="20" t="s">
        <v>107</v>
      </c>
      <c r="AA22" s="20" t="s">
        <v>107</v>
      </c>
      <c r="AB22" s="237"/>
      <c r="AC22" s="248"/>
      <c r="AD22" s="20" t="s">
        <v>107</v>
      </c>
      <c r="AE22" s="20" t="s">
        <v>106</v>
      </c>
      <c r="AF22" s="20" t="s">
        <v>107</v>
      </c>
      <c r="AG22" s="237"/>
      <c r="AH22" s="231"/>
      <c r="AI22" s="20" t="s">
        <v>107</v>
      </c>
      <c r="AJ22" s="20" t="s">
        <v>107</v>
      </c>
      <c r="AK22" s="20" t="s">
        <v>107</v>
      </c>
      <c r="AL22" s="237"/>
      <c r="AM22" s="231"/>
      <c r="AN22" s="20" t="s">
        <v>107</v>
      </c>
      <c r="AO22" s="20" t="s">
        <v>107</v>
      </c>
      <c r="AP22" s="20" t="s">
        <v>107</v>
      </c>
      <c r="AQ22" s="237"/>
      <c r="AR22" s="231"/>
      <c r="AS22" s="20" t="s">
        <v>107</v>
      </c>
      <c r="AT22" s="20" t="s">
        <v>107</v>
      </c>
      <c r="AU22" s="20" t="s">
        <v>107</v>
      </c>
      <c r="AV22" s="237"/>
      <c r="AW22" s="231"/>
      <c r="AX22" s="20" t="s">
        <v>107</v>
      </c>
      <c r="AY22" s="20" t="s">
        <v>107</v>
      </c>
      <c r="AZ22" s="20" t="s">
        <v>107</v>
      </c>
      <c r="BA22" s="237"/>
      <c r="BB22" s="231"/>
      <c r="BC22" s="39" t="s">
        <v>66</v>
      </c>
      <c r="BD22" s="39" t="s">
        <v>66</v>
      </c>
      <c r="BE22" s="39" t="s">
        <v>66</v>
      </c>
      <c r="BF22" s="237"/>
      <c r="BG22" s="231"/>
      <c r="BH22" s="20" t="s">
        <v>107</v>
      </c>
      <c r="BI22" s="20" t="s">
        <v>107</v>
      </c>
      <c r="BJ22" s="20" t="s">
        <v>107</v>
      </c>
      <c r="BK22" s="237"/>
      <c r="BL22" s="231"/>
      <c r="BM22" s="20" t="s">
        <v>107</v>
      </c>
      <c r="BN22" s="20" t="s">
        <v>107</v>
      </c>
      <c r="BO22" s="20" t="s">
        <v>107</v>
      </c>
      <c r="BP22" s="237"/>
      <c r="BQ22" s="248"/>
      <c r="BR22" s="20" t="s">
        <v>107</v>
      </c>
      <c r="BS22" s="20" t="s">
        <v>107</v>
      </c>
      <c r="BT22" s="20" t="s">
        <v>107</v>
      </c>
      <c r="BU22" s="237"/>
      <c r="BV22" s="231"/>
      <c r="BW22" s="39" t="s">
        <v>66</v>
      </c>
      <c r="BX22" s="39" t="s">
        <v>66</v>
      </c>
      <c r="BY22" s="39" t="s">
        <v>66</v>
      </c>
      <c r="BZ22" s="237"/>
      <c r="CA22" s="231"/>
      <c r="CB22" s="20" t="s">
        <v>107</v>
      </c>
      <c r="CC22" s="20" t="s">
        <v>107</v>
      </c>
      <c r="CD22" s="20" t="s">
        <v>107</v>
      </c>
      <c r="CE22" s="237"/>
      <c r="CF22" s="231"/>
      <c r="CG22" s="20" t="s">
        <v>107</v>
      </c>
      <c r="CH22" s="20" t="s">
        <v>107</v>
      </c>
      <c r="CI22" s="20" t="s">
        <v>107</v>
      </c>
      <c r="CJ22" s="237"/>
      <c r="CK22" s="231"/>
      <c r="CL22" s="20" t="s">
        <v>107</v>
      </c>
      <c r="CM22" s="20" t="s">
        <v>107</v>
      </c>
      <c r="CN22" s="20" t="s">
        <v>107</v>
      </c>
      <c r="CO22" s="237"/>
      <c r="CP22" s="231"/>
      <c r="CQ22" s="20" t="s">
        <v>107</v>
      </c>
      <c r="CR22" s="20" t="s">
        <v>107</v>
      </c>
      <c r="CS22" s="20" t="s">
        <v>107</v>
      </c>
      <c r="CT22" s="237"/>
      <c r="CU22" s="231"/>
      <c r="CV22" s="20" t="s">
        <v>107</v>
      </c>
      <c r="CW22" s="20" t="s">
        <v>107</v>
      </c>
      <c r="CX22" s="20" t="s">
        <v>107</v>
      </c>
      <c r="CY22" s="237"/>
      <c r="CZ22" s="231"/>
      <c r="DA22" s="20" t="s">
        <v>107</v>
      </c>
      <c r="DB22" s="20" t="s">
        <v>107</v>
      </c>
      <c r="DC22" s="20" t="s">
        <v>107</v>
      </c>
      <c r="DD22" s="237"/>
      <c r="DE22" s="231"/>
      <c r="DF22" s="20" t="s">
        <v>107</v>
      </c>
      <c r="DG22" s="20" t="s">
        <v>107</v>
      </c>
      <c r="DH22" s="20" t="s">
        <v>107</v>
      </c>
      <c r="DI22" s="237"/>
      <c r="DJ22" s="231"/>
      <c r="DK22" s="20" t="s">
        <v>107</v>
      </c>
      <c r="DL22" s="20" t="s">
        <v>107</v>
      </c>
      <c r="DM22" s="20" t="s">
        <v>107</v>
      </c>
      <c r="DN22" s="237"/>
      <c r="DO22" s="231"/>
      <c r="DP22" s="20" t="s">
        <v>107</v>
      </c>
      <c r="DQ22" s="20" t="s">
        <v>107</v>
      </c>
      <c r="DR22" s="20" t="s">
        <v>107</v>
      </c>
      <c r="DS22" s="237"/>
      <c r="DT22" s="231"/>
      <c r="DU22" s="37" t="s">
        <v>107</v>
      </c>
      <c r="DV22" s="37" t="s">
        <v>107</v>
      </c>
      <c r="DW22" s="37" t="s">
        <v>107</v>
      </c>
      <c r="DX22" s="331"/>
      <c r="DY22" s="331"/>
    </row>
    <row r="23" spans="1:129" ht="36.75" customHeight="1" x14ac:dyDescent="0.25">
      <c r="A23" s="308"/>
      <c r="B23" s="299" t="s">
        <v>80</v>
      </c>
      <c r="C23" s="282" t="s">
        <v>70</v>
      </c>
      <c r="D23" s="22" t="s">
        <v>81</v>
      </c>
      <c r="E23" s="20" t="s">
        <v>107</v>
      </c>
      <c r="F23" s="20" t="s">
        <v>106</v>
      </c>
      <c r="G23" s="20" t="s">
        <v>106</v>
      </c>
      <c r="H23" s="241" t="s">
        <v>106</v>
      </c>
      <c r="I23" s="235" t="s">
        <v>125</v>
      </c>
      <c r="J23" s="20" t="s">
        <v>107</v>
      </c>
      <c r="K23" s="20" t="s">
        <v>107</v>
      </c>
      <c r="L23" s="20" t="s">
        <v>107</v>
      </c>
      <c r="M23" s="241" t="s">
        <v>107</v>
      </c>
      <c r="N23" s="235" t="s">
        <v>337</v>
      </c>
      <c r="O23" s="20" t="s">
        <v>107</v>
      </c>
      <c r="P23" s="20" t="s">
        <v>107</v>
      </c>
      <c r="Q23" s="20" t="s">
        <v>107</v>
      </c>
      <c r="R23" s="241" t="s">
        <v>107</v>
      </c>
      <c r="S23" s="238" t="s">
        <v>347</v>
      </c>
      <c r="T23" s="20" t="s">
        <v>107</v>
      </c>
      <c r="U23" s="20" t="s">
        <v>106</v>
      </c>
      <c r="V23" s="20" t="s">
        <v>107</v>
      </c>
      <c r="W23" s="241" t="s">
        <v>115</v>
      </c>
      <c r="X23" s="235" t="s">
        <v>353</v>
      </c>
      <c r="Y23" s="20" t="s">
        <v>107</v>
      </c>
      <c r="Z23" s="20" t="s">
        <v>107</v>
      </c>
      <c r="AA23" s="20" t="s">
        <v>107</v>
      </c>
      <c r="AB23" s="241" t="s">
        <v>107</v>
      </c>
      <c r="AC23" s="235" t="s">
        <v>363</v>
      </c>
      <c r="AD23" s="20" t="s">
        <v>107</v>
      </c>
      <c r="AE23" s="20" t="s">
        <v>107</v>
      </c>
      <c r="AF23" s="20" t="s">
        <v>106</v>
      </c>
      <c r="AG23" s="241" t="s">
        <v>106</v>
      </c>
      <c r="AH23" s="235" t="s">
        <v>149</v>
      </c>
      <c r="AI23" s="20" t="s">
        <v>107</v>
      </c>
      <c r="AJ23" s="20" t="s">
        <v>107</v>
      </c>
      <c r="AK23" s="20" t="s">
        <v>107</v>
      </c>
      <c r="AL23" s="241" t="s">
        <v>106</v>
      </c>
      <c r="AM23" s="235" t="s">
        <v>155</v>
      </c>
      <c r="AN23" s="20" t="s">
        <v>107</v>
      </c>
      <c r="AO23" s="20" t="s">
        <v>107</v>
      </c>
      <c r="AP23" s="20" t="s">
        <v>107</v>
      </c>
      <c r="AQ23" s="241" t="s">
        <v>115</v>
      </c>
      <c r="AR23" s="235" t="s">
        <v>378</v>
      </c>
      <c r="AS23" s="20" t="s">
        <v>107</v>
      </c>
      <c r="AT23" s="20" t="s">
        <v>106</v>
      </c>
      <c r="AU23" s="20" t="s">
        <v>107</v>
      </c>
      <c r="AV23" s="241" t="s">
        <v>115</v>
      </c>
      <c r="AW23" s="235" t="s">
        <v>385</v>
      </c>
      <c r="AX23" s="20" t="s">
        <v>107</v>
      </c>
      <c r="AY23" s="20" t="s">
        <v>107</v>
      </c>
      <c r="AZ23" s="20" t="s">
        <v>107</v>
      </c>
      <c r="BA23" s="241" t="s">
        <v>106</v>
      </c>
      <c r="BB23" s="235" t="s">
        <v>181</v>
      </c>
      <c r="BC23" s="20" t="s">
        <v>107</v>
      </c>
      <c r="BD23" s="20" t="s">
        <v>107</v>
      </c>
      <c r="BE23" s="20" t="s">
        <v>107</v>
      </c>
      <c r="BF23" s="241" t="s">
        <v>106</v>
      </c>
      <c r="BG23" s="235" t="s">
        <v>196</v>
      </c>
      <c r="BH23" s="20" t="s">
        <v>107</v>
      </c>
      <c r="BI23" s="20" t="s">
        <v>107</v>
      </c>
      <c r="BJ23" s="20" t="s">
        <v>107</v>
      </c>
      <c r="BK23" s="241" t="s">
        <v>107</v>
      </c>
      <c r="BL23" s="235" t="s">
        <v>205</v>
      </c>
      <c r="BM23" s="20" t="s">
        <v>107</v>
      </c>
      <c r="BN23" s="20" t="s">
        <v>107</v>
      </c>
      <c r="BO23" s="20" t="s">
        <v>107</v>
      </c>
      <c r="BP23" s="241" t="s">
        <v>107</v>
      </c>
      <c r="BQ23" s="238" t="s">
        <v>218</v>
      </c>
      <c r="BR23" s="20" t="s">
        <v>107</v>
      </c>
      <c r="BS23" s="20" t="s">
        <v>107</v>
      </c>
      <c r="BT23" s="20" t="s">
        <v>107</v>
      </c>
      <c r="BU23" s="241" t="s">
        <v>106</v>
      </c>
      <c r="BV23" s="238" t="s">
        <v>224</v>
      </c>
      <c r="BW23" s="20" t="s">
        <v>107</v>
      </c>
      <c r="BX23" s="20" t="s">
        <v>107</v>
      </c>
      <c r="BY23" s="20" t="s">
        <v>107</v>
      </c>
      <c r="BZ23" s="241" t="s">
        <v>107</v>
      </c>
      <c r="CA23" s="235" t="s">
        <v>228</v>
      </c>
      <c r="CB23" s="20" t="s">
        <v>107</v>
      </c>
      <c r="CC23" s="20" t="s">
        <v>107</v>
      </c>
      <c r="CD23" s="20" t="s">
        <v>107</v>
      </c>
      <c r="CE23" s="241" t="s">
        <v>106</v>
      </c>
      <c r="CF23" s="235" t="s">
        <v>401</v>
      </c>
      <c r="CG23" s="20" t="s">
        <v>107</v>
      </c>
      <c r="CH23" s="20" t="s">
        <v>107</v>
      </c>
      <c r="CI23" s="20" t="s">
        <v>107</v>
      </c>
      <c r="CJ23" s="241" t="s">
        <v>107</v>
      </c>
      <c r="CK23" s="235" t="s">
        <v>238</v>
      </c>
      <c r="CL23" s="20" t="s">
        <v>107</v>
      </c>
      <c r="CM23" s="20" t="s">
        <v>107</v>
      </c>
      <c r="CN23" s="20" t="s">
        <v>107</v>
      </c>
      <c r="CO23" s="241" t="s">
        <v>106</v>
      </c>
      <c r="CP23" s="235" t="s">
        <v>246</v>
      </c>
      <c r="CQ23" s="20" t="s">
        <v>107</v>
      </c>
      <c r="CR23" s="20" t="s">
        <v>107</v>
      </c>
      <c r="CS23" s="20" t="s">
        <v>107</v>
      </c>
      <c r="CT23" s="241" t="s">
        <v>106</v>
      </c>
      <c r="CU23" s="235" t="s">
        <v>258</v>
      </c>
      <c r="CV23" s="20" t="s">
        <v>107</v>
      </c>
      <c r="CW23" s="20" t="s">
        <v>107</v>
      </c>
      <c r="CX23" s="20" t="s">
        <v>107</v>
      </c>
      <c r="CY23" s="241" t="s">
        <v>107</v>
      </c>
      <c r="CZ23" s="235" t="s">
        <v>265</v>
      </c>
      <c r="DA23" s="20" t="s">
        <v>107</v>
      </c>
      <c r="DB23" s="20" t="s">
        <v>107</v>
      </c>
      <c r="DC23" s="20" t="s">
        <v>107</v>
      </c>
      <c r="DD23" s="241" t="s">
        <v>107</v>
      </c>
      <c r="DE23" s="235" t="s">
        <v>269</v>
      </c>
      <c r="DF23" s="20" t="s">
        <v>107</v>
      </c>
      <c r="DG23" s="20" t="s">
        <v>107</v>
      </c>
      <c r="DH23" s="20" t="s">
        <v>107</v>
      </c>
      <c r="DI23" s="241" t="s">
        <v>107</v>
      </c>
      <c r="DJ23" s="235" t="s">
        <v>329</v>
      </c>
      <c r="DK23" s="20" t="s">
        <v>107</v>
      </c>
      <c r="DL23" s="20" t="s">
        <v>107</v>
      </c>
      <c r="DM23" s="20" t="s">
        <v>107</v>
      </c>
      <c r="DN23" s="241" t="s">
        <v>66</v>
      </c>
      <c r="DO23" s="235" t="s">
        <v>283</v>
      </c>
      <c r="DP23" s="20" t="s">
        <v>107</v>
      </c>
      <c r="DQ23" s="20" t="s">
        <v>106</v>
      </c>
      <c r="DR23" s="20" t="s">
        <v>106</v>
      </c>
      <c r="DS23" s="241" t="s">
        <v>106</v>
      </c>
      <c r="DT23" s="235" t="s">
        <v>286</v>
      </c>
      <c r="DU23" s="37" t="s">
        <v>107</v>
      </c>
      <c r="DV23" s="37" t="s">
        <v>107</v>
      </c>
      <c r="DW23" s="37" t="s">
        <v>107</v>
      </c>
      <c r="DX23" s="339" t="s">
        <v>107</v>
      </c>
      <c r="DY23" s="329" t="s">
        <v>295</v>
      </c>
    </row>
    <row r="24" spans="1:129" ht="36.75" customHeight="1" x14ac:dyDescent="0.25">
      <c r="A24" s="308"/>
      <c r="B24" s="300"/>
      <c r="C24" s="282"/>
      <c r="D24" s="22" t="s">
        <v>60</v>
      </c>
      <c r="E24" s="20" t="s">
        <v>107</v>
      </c>
      <c r="F24" s="20" t="s">
        <v>106</v>
      </c>
      <c r="G24" s="20" t="s">
        <v>106</v>
      </c>
      <c r="H24" s="242"/>
      <c r="I24" s="236"/>
      <c r="J24" s="20" t="s">
        <v>107</v>
      </c>
      <c r="K24" s="20" t="s">
        <v>107</v>
      </c>
      <c r="L24" s="20" t="s">
        <v>107</v>
      </c>
      <c r="M24" s="242"/>
      <c r="N24" s="236"/>
      <c r="O24" s="20" t="s">
        <v>107</v>
      </c>
      <c r="P24" s="20" t="s">
        <v>107</v>
      </c>
      <c r="Q24" s="20" t="s">
        <v>107</v>
      </c>
      <c r="R24" s="242"/>
      <c r="S24" s="240"/>
      <c r="T24" s="20" t="s">
        <v>107</v>
      </c>
      <c r="U24" s="20" t="s">
        <v>107</v>
      </c>
      <c r="V24" s="20" t="s">
        <v>107</v>
      </c>
      <c r="W24" s="242"/>
      <c r="X24" s="236"/>
      <c r="Y24" s="20" t="s">
        <v>107</v>
      </c>
      <c r="Z24" s="20" t="s">
        <v>107</v>
      </c>
      <c r="AA24" s="20" t="s">
        <v>107</v>
      </c>
      <c r="AB24" s="242"/>
      <c r="AC24" s="236"/>
      <c r="AD24" s="20" t="s">
        <v>107</v>
      </c>
      <c r="AE24" s="20" t="s">
        <v>107</v>
      </c>
      <c r="AF24" s="20" t="s">
        <v>106</v>
      </c>
      <c r="AG24" s="242"/>
      <c r="AH24" s="236"/>
      <c r="AI24" s="20" t="s">
        <v>107</v>
      </c>
      <c r="AJ24" s="20" t="s">
        <v>107</v>
      </c>
      <c r="AK24" s="20" t="s">
        <v>107</v>
      </c>
      <c r="AL24" s="242"/>
      <c r="AM24" s="236"/>
      <c r="AN24" s="20" t="s">
        <v>107</v>
      </c>
      <c r="AO24" s="20" t="s">
        <v>107</v>
      </c>
      <c r="AP24" s="20" t="s">
        <v>107</v>
      </c>
      <c r="AQ24" s="242"/>
      <c r="AR24" s="236"/>
      <c r="AS24" s="20" t="s">
        <v>107</v>
      </c>
      <c r="AT24" s="20" t="s">
        <v>106</v>
      </c>
      <c r="AU24" s="20" t="s">
        <v>107</v>
      </c>
      <c r="AV24" s="242"/>
      <c r="AW24" s="236"/>
      <c r="AX24" s="20" t="s">
        <v>107</v>
      </c>
      <c r="AY24" s="20" t="s">
        <v>107</v>
      </c>
      <c r="AZ24" s="20" t="s">
        <v>107</v>
      </c>
      <c r="BA24" s="242"/>
      <c r="BB24" s="236"/>
      <c r="BC24" s="20" t="s">
        <v>107</v>
      </c>
      <c r="BD24" s="20" t="s">
        <v>107</v>
      </c>
      <c r="BE24" s="20" t="s">
        <v>107</v>
      </c>
      <c r="BF24" s="242"/>
      <c r="BG24" s="236"/>
      <c r="BH24" s="20" t="s">
        <v>107</v>
      </c>
      <c r="BI24" s="20" t="s">
        <v>107</v>
      </c>
      <c r="BJ24" s="20" t="s">
        <v>107</v>
      </c>
      <c r="BK24" s="242"/>
      <c r="BL24" s="236"/>
      <c r="BM24" s="20" t="s">
        <v>107</v>
      </c>
      <c r="BN24" s="20" t="s">
        <v>107</v>
      </c>
      <c r="BO24" s="20" t="s">
        <v>107</v>
      </c>
      <c r="BP24" s="242"/>
      <c r="BQ24" s="240"/>
      <c r="BR24" s="20" t="s">
        <v>107</v>
      </c>
      <c r="BS24" s="20" t="s">
        <v>107</v>
      </c>
      <c r="BT24" s="20" t="s">
        <v>107</v>
      </c>
      <c r="BU24" s="242"/>
      <c r="BV24" s="240"/>
      <c r="BW24" s="20" t="s">
        <v>107</v>
      </c>
      <c r="BX24" s="20" t="s">
        <v>107</v>
      </c>
      <c r="BY24" s="20" t="s">
        <v>107</v>
      </c>
      <c r="BZ24" s="242"/>
      <c r="CA24" s="236"/>
      <c r="CB24" s="20" t="s">
        <v>107</v>
      </c>
      <c r="CC24" s="20" t="s">
        <v>107</v>
      </c>
      <c r="CD24" s="20" t="s">
        <v>107</v>
      </c>
      <c r="CE24" s="242"/>
      <c r="CF24" s="236"/>
      <c r="CG24" s="20" t="s">
        <v>107</v>
      </c>
      <c r="CH24" s="20" t="s">
        <v>107</v>
      </c>
      <c r="CI24" s="20" t="s">
        <v>107</v>
      </c>
      <c r="CJ24" s="242"/>
      <c r="CK24" s="236"/>
      <c r="CL24" s="20" t="s">
        <v>107</v>
      </c>
      <c r="CM24" s="20" t="s">
        <v>107</v>
      </c>
      <c r="CN24" s="20" t="s">
        <v>107</v>
      </c>
      <c r="CO24" s="242"/>
      <c r="CP24" s="236"/>
      <c r="CQ24" s="20" t="s">
        <v>107</v>
      </c>
      <c r="CR24" s="20" t="s">
        <v>107</v>
      </c>
      <c r="CS24" s="20" t="s">
        <v>107</v>
      </c>
      <c r="CT24" s="242"/>
      <c r="CU24" s="236"/>
      <c r="CV24" s="20" t="s">
        <v>107</v>
      </c>
      <c r="CW24" s="20" t="s">
        <v>107</v>
      </c>
      <c r="CX24" s="20" t="s">
        <v>107</v>
      </c>
      <c r="CY24" s="242"/>
      <c r="CZ24" s="236"/>
      <c r="DA24" s="20" t="s">
        <v>107</v>
      </c>
      <c r="DB24" s="20" t="s">
        <v>107</v>
      </c>
      <c r="DC24" s="20" t="s">
        <v>107</v>
      </c>
      <c r="DD24" s="242"/>
      <c r="DE24" s="236"/>
      <c r="DF24" s="20" t="s">
        <v>107</v>
      </c>
      <c r="DG24" s="20" t="s">
        <v>107</v>
      </c>
      <c r="DH24" s="20" t="s">
        <v>107</v>
      </c>
      <c r="DI24" s="242"/>
      <c r="DJ24" s="236"/>
      <c r="DK24" s="20" t="s">
        <v>107</v>
      </c>
      <c r="DL24" s="20" t="s">
        <v>107</v>
      </c>
      <c r="DM24" s="20" t="s">
        <v>107</v>
      </c>
      <c r="DN24" s="242"/>
      <c r="DO24" s="236"/>
      <c r="DP24" s="20" t="s">
        <v>107</v>
      </c>
      <c r="DQ24" s="20" t="s">
        <v>106</v>
      </c>
      <c r="DR24" s="20" t="s">
        <v>106</v>
      </c>
      <c r="DS24" s="242"/>
      <c r="DT24" s="236"/>
      <c r="DU24" s="37" t="s">
        <v>107</v>
      </c>
      <c r="DV24" s="37" t="s">
        <v>107</v>
      </c>
      <c r="DW24" s="37" t="s">
        <v>107</v>
      </c>
      <c r="DX24" s="340"/>
      <c r="DY24" s="330"/>
    </row>
    <row r="25" spans="1:129" ht="36.75" customHeight="1" x14ac:dyDescent="0.25">
      <c r="A25" s="308"/>
      <c r="B25" s="300"/>
      <c r="C25" s="282"/>
      <c r="D25" s="22" t="s">
        <v>82</v>
      </c>
      <c r="E25" s="20" t="s">
        <v>107</v>
      </c>
      <c r="F25" s="20" t="s">
        <v>106</v>
      </c>
      <c r="G25" s="20" t="s">
        <v>106</v>
      </c>
      <c r="H25" s="242"/>
      <c r="I25" s="236"/>
      <c r="J25" s="20" t="s">
        <v>107</v>
      </c>
      <c r="K25" s="20" t="s">
        <v>107</v>
      </c>
      <c r="L25" s="20" t="s">
        <v>107</v>
      </c>
      <c r="M25" s="242"/>
      <c r="N25" s="236"/>
      <c r="O25" s="20" t="s">
        <v>107</v>
      </c>
      <c r="P25" s="20" t="s">
        <v>107</v>
      </c>
      <c r="Q25" s="20" t="s">
        <v>107</v>
      </c>
      <c r="R25" s="242"/>
      <c r="S25" s="240"/>
      <c r="T25" s="20" t="s">
        <v>107</v>
      </c>
      <c r="U25" s="20" t="s">
        <v>107</v>
      </c>
      <c r="V25" s="20" t="s">
        <v>107</v>
      </c>
      <c r="W25" s="242"/>
      <c r="X25" s="236"/>
      <c r="Y25" s="20" t="s">
        <v>107</v>
      </c>
      <c r="Z25" s="20" t="s">
        <v>107</v>
      </c>
      <c r="AA25" s="20" t="s">
        <v>107</v>
      </c>
      <c r="AB25" s="242"/>
      <c r="AC25" s="236"/>
      <c r="AD25" s="20" t="s">
        <v>107</v>
      </c>
      <c r="AE25" s="20" t="s">
        <v>106</v>
      </c>
      <c r="AF25" s="20" t="s">
        <v>106</v>
      </c>
      <c r="AG25" s="242"/>
      <c r="AH25" s="236"/>
      <c r="AI25" s="20" t="s">
        <v>107</v>
      </c>
      <c r="AJ25" s="20" t="s">
        <v>107</v>
      </c>
      <c r="AK25" s="20" t="s">
        <v>107</v>
      </c>
      <c r="AL25" s="242"/>
      <c r="AM25" s="236"/>
      <c r="AN25" s="20" t="s">
        <v>107</v>
      </c>
      <c r="AO25" s="20" t="s">
        <v>107</v>
      </c>
      <c r="AP25" s="20" t="s">
        <v>107</v>
      </c>
      <c r="AQ25" s="242"/>
      <c r="AR25" s="236"/>
      <c r="AS25" s="20" t="s">
        <v>107</v>
      </c>
      <c r="AT25" s="20" t="s">
        <v>107</v>
      </c>
      <c r="AU25" s="20" t="s">
        <v>107</v>
      </c>
      <c r="AV25" s="242"/>
      <c r="AW25" s="236"/>
      <c r="AX25" s="20" t="s">
        <v>107</v>
      </c>
      <c r="AY25" s="20" t="s">
        <v>107</v>
      </c>
      <c r="AZ25" s="20" t="s">
        <v>107</v>
      </c>
      <c r="BA25" s="242"/>
      <c r="BB25" s="236"/>
      <c r="BC25" s="20" t="s">
        <v>107</v>
      </c>
      <c r="BD25" s="20" t="s">
        <v>107</v>
      </c>
      <c r="BE25" s="20" t="s">
        <v>107</v>
      </c>
      <c r="BF25" s="242"/>
      <c r="BG25" s="236"/>
      <c r="BH25" s="20" t="s">
        <v>107</v>
      </c>
      <c r="BI25" s="20" t="s">
        <v>107</v>
      </c>
      <c r="BJ25" s="20" t="s">
        <v>107</v>
      </c>
      <c r="BK25" s="242"/>
      <c r="BL25" s="236"/>
      <c r="BM25" s="20" t="s">
        <v>107</v>
      </c>
      <c r="BN25" s="20" t="s">
        <v>107</v>
      </c>
      <c r="BO25" s="20" t="s">
        <v>107</v>
      </c>
      <c r="BP25" s="242"/>
      <c r="BQ25" s="240"/>
      <c r="BR25" s="20" t="s">
        <v>107</v>
      </c>
      <c r="BS25" s="20" t="s">
        <v>107</v>
      </c>
      <c r="BT25" s="20" t="s">
        <v>107</v>
      </c>
      <c r="BU25" s="242"/>
      <c r="BV25" s="240"/>
      <c r="BW25" s="20" t="s">
        <v>107</v>
      </c>
      <c r="BX25" s="20" t="s">
        <v>107</v>
      </c>
      <c r="BY25" s="20" t="s">
        <v>107</v>
      </c>
      <c r="BZ25" s="242"/>
      <c r="CA25" s="236"/>
      <c r="CB25" s="20" t="s">
        <v>107</v>
      </c>
      <c r="CC25" s="20" t="s">
        <v>107</v>
      </c>
      <c r="CD25" s="20" t="s">
        <v>107</v>
      </c>
      <c r="CE25" s="242"/>
      <c r="CF25" s="236"/>
      <c r="CG25" s="20" t="s">
        <v>107</v>
      </c>
      <c r="CH25" s="20" t="s">
        <v>107</v>
      </c>
      <c r="CI25" s="20" t="s">
        <v>107</v>
      </c>
      <c r="CJ25" s="242"/>
      <c r="CK25" s="236"/>
      <c r="CL25" s="20" t="s">
        <v>107</v>
      </c>
      <c r="CM25" s="20" t="s">
        <v>107</v>
      </c>
      <c r="CN25" s="20" t="s">
        <v>107</v>
      </c>
      <c r="CO25" s="242"/>
      <c r="CP25" s="236"/>
      <c r="CQ25" s="20" t="s">
        <v>107</v>
      </c>
      <c r="CR25" s="20" t="s">
        <v>107</v>
      </c>
      <c r="CS25" s="20" t="s">
        <v>107</v>
      </c>
      <c r="CT25" s="242"/>
      <c r="CU25" s="236"/>
      <c r="CV25" s="20" t="s">
        <v>107</v>
      </c>
      <c r="CW25" s="20" t="s">
        <v>107</v>
      </c>
      <c r="CX25" s="20" t="s">
        <v>107</v>
      </c>
      <c r="CY25" s="242"/>
      <c r="CZ25" s="236"/>
      <c r="DA25" s="20" t="s">
        <v>107</v>
      </c>
      <c r="DB25" s="20" t="s">
        <v>107</v>
      </c>
      <c r="DC25" s="20" t="s">
        <v>107</v>
      </c>
      <c r="DD25" s="242"/>
      <c r="DE25" s="236"/>
      <c r="DF25" s="20" t="s">
        <v>107</v>
      </c>
      <c r="DG25" s="20" t="s">
        <v>107</v>
      </c>
      <c r="DH25" s="20" t="s">
        <v>107</v>
      </c>
      <c r="DI25" s="242"/>
      <c r="DJ25" s="236"/>
      <c r="DK25" s="20" t="s">
        <v>107</v>
      </c>
      <c r="DL25" s="20" t="s">
        <v>107</v>
      </c>
      <c r="DM25" s="20" t="s">
        <v>107</v>
      </c>
      <c r="DN25" s="242"/>
      <c r="DO25" s="236"/>
      <c r="DP25" s="20" t="s">
        <v>107</v>
      </c>
      <c r="DQ25" s="20" t="s">
        <v>106</v>
      </c>
      <c r="DR25" s="20" t="s">
        <v>106</v>
      </c>
      <c r="DS25" s="242"/>
      <c r="DT25" s="236"/>
      <c r="DU25" s="37" t="s">
        <v>107</v>
      </c>
      <c r="DV25" s="37" t="s">
        <v>107</v>
      </c>
      <c r="DW25" s="37" t="s">
        <v>107</v>
      </c>
      <c r="DX25" s="340"/>
      <c r="DY25" s="330"/>
    </row>
    <row r="26" spans="1:129" ht="39.75" customHeight="1" x14ac:dyDescent="0.25">
      <c r="A26" s="308"/>
      <c r="B26" s="300"/>
      <c r="C26" s="282"/>
      <c r="D26" s="22" t="s">
        <v>83</v>
      </c>
      <c r="E26" s="20" t="s">
        <v>107</v>
      </c>
      <c r="F26" s="20" t="s">
        <v>106</v>
      </c>
      <c r="G26" s="20" t="s">
        <v>106</v>
      </c>
      <c r="H26" s="242"/>
      <c r="I26" s="236"/>
      <c r="J26" s="20" t="s">
        <v>107</v>
      </c>
      <c r="K26" s="20" t="s">
        <v>107</v>
      </c>
      <c r="L26" s="20" t="s">
        <v>107</v>
      </c>
      <c r="M26" s="242"/>
      <c r="N26" s="236"/>
      <c r="O26" s="20" t="s">
        <v>107</v>
      </c>
      <c r="P26" s="20" t="s">
        <v>107</v>
      </c>
      <c r="Q26" s="20" t="s">
        <v>107</v>
      </c>
      <c r="R26" s="242"/>
      <c r="S26" s="240"/>
      <c r="T26" s="20" t="s">
        <v>107</v>
      </c>
      <c r="U26" s="20" t="s">
        <v>106</v>
      </c>
      <c r="V26" s="20" t="s">
        <v>106</v>
      </c>
      <c r="W26" s="242"/>
      <c r="X26" s="236"/>
      <c r="Y26" s="20" t="s">
        <v>107</v>
      </c>
      <c r="Z26" s="20" t="s">
        <v>107</v>
      </c>
      <c r="AA26" s="20" t="s">
        <v>107</v>
      </c>
      <c r="AB26" s="242"/>
      <c r="AC26" s="236"/>
      <c r="AD26" s="20" t="s">
        <v>107</v>
      </c>
      <c r="AE26" s="20" t="s">
        <v>106</v>
      </c>
      <c r="AF26" s="20" t="s">
        <v>106</v>
      </c>
      <c r="AG26" s="242"/>
      <c r="AH26" s="236"/>
      <c r="AI26" s="20" t="s">
        <v>107</v>
      </c>
      <c r="AJ26" s="20" t="s">
        <v>106</v>
      </c>
      <c r="AK26" s="20" t="s">
        <v>107</v>
      </c>
      <c r="AL26" s="242"/>
      <c r="AM26" s="236"/>
      <c r="AN26" s="20" t="s">
        <v>107</v>
      </c>
      <c r="AO26" s="20" t="s">
        <v>106</v>
      </c>
      <c r="AP26" s="20" t="s">
        <v>107</v>
      </c>
      <c r="AQ26" s="242"/>
      <c r="AR26" s="236"/>
      <c r="AS26" s="20" t="s">
        <v>107</v>
      </c>
      <c r="AT26" s="20" t="s">
        <v>107</v>
      </c>
      <c r="AU26" s="20" t="s">
        <v>107</v>
      </c>
      <c r="AV26" s="242"/>
      <c r="AW26" s="236"/>
      <c r="AX26" s="20" t="s">
        <v>107</v>
      </c>
      <c r="AY26" s="20" t="s">
        <v>107</v>
      </c>
      <c r="AZ26" s="20" t="s">
        <v>107</v>
      </c>
      <c r="BA26" s="242"/>
      <c r="BB26" s="236"/>
      <c r="BC26" s="20" t="s">
        <v>107</v>
      </c>
      <c r="BD26" s="20" t="s">
        <v>107</v>
      </c>
      <c r="BE26" s="20" t="s">
        <v>107</v>
      </c>
      <c r="BF26" s="242"/>
      <c r="BG26" s="236"/>
      <c r="BH26" s="20" t="s">
        <v>107</v>
      </c>
      <c r="BI26" s="20" t="s">
        <v>107</v>
      </c>
      <c r="BJ26" s="20" t="s">
        <v>107</v>
      </c>
      <c r="BK26" s="242"/>
      <c r="BL26" s="236"/>
      <c r="BM26" s="20" t="s">
        <v>107</v>
      </c>
      <c r="BN26" s="20" t="s">
        <v>107</v>
      </c>
      <c r="BO26" s="20" t="s">
        <v>107</v>
      </c>
      <c r="BP26" s="242"/>
      <c r="BQ26" s="240"/>
      <c r="BR26" s="20" t="s">
        <v>107</v>
      </c>
      <c r="BS26" s="20" t="s">
        <v>106</v>
      </c>
      <c r="BT26" s="20" t="s">
        <v>107</v>
      </c>
      <c r="BU26" s="242"/>
      <c r="BV26" s="240"/>
      <c r="BW26" s="20" t="s">
        <v>107</v>
      </c>
      <c r="BX26" s="20" t="s">
        <v>107</v>
      </c>
      <c r="BY26" s="20" t="s">
        <v>107</v>
      </c>
      <c r="BZ26" s="242"/>
      <c r="CA26" s="236"/>
      <c r="CB26" s="20" t="s">
        <v>107</v>
      </c>
      <c r="CC26" s="20" t="s">
        <v>106</v>
      </c>
      <c r="CD26" s="20" t="s">
        <v>106</v>
      </c>
      <c r="CE26" s="242"/>
      <c r="CF26" s="236"/>
      <c r="CG26" s="20" t="s">
        <v>107</v>
      </c>
      <c r="CH26" s="20" t="s">
        <v>107</v>
      </c>
      <c r="CI26" s="20" t="s">
        <v>107</v>
      </c>
      <c r="CJ26" s="242"/>
      <c r="CK26" s="236"/>
      <c r="CL26" s="20" t="s">
        <v>107</v>
      </c>
      <c r="CM26" s="20" t="s">
        <v>107</v>
      </c>
      <c r="CN26" s="20" t="s">
        <v>107</v>
      </c>
      <c r="CO26" s="242"/>
      <c r="CP26" s="236"/>
      <c r="CQ26" s="20" t="s">
        <v>107</v>
      </c>
      <c r="CR26" s="20" t="s">
        <v>107</v>
      </c>
      <c r="CS26" s="20" t="s">
        <v>107</v>
      </c>
      <c r="CT26" s="242"/>
      <c r="CU26" s="236"/>
      <c r="CV26" s="20" t="s">
        <v>107</v>
      </c>
      <c r="CW26" s="20" t="s">
        <v>107</v>
      </c>
      <c r="CX26" s="20" t="s">
        <v>107</v>
      </c>
      <c r="CY26" s="242"/>
      <c r="CZ26" s="236"/>
      <c r="DA26" s="20" t="s">
        <v>107</v>
      </c>
      <c r="DB26" s="20" t="s">
        <v>107</v>
      </c>
      <c r="DC26" s="20" t="s">
        <v>107</v>
      </c>
      <c r="DD26" s="242"/>
      <c r="DE26" s="236"/>
      <c r="DF26" s="20" t="s">
        <v>107</v>
      </c>
      <c r="DG26" s="20" t="s">
        <v>107</v>
      </c>
      <c r="DH26" s="20" t="s">
        <v>107</v>
      </c>
      <c r="DI26" s="242"/>
      <c r="DJ26" s="236"/>
      <c r="DK26" s="20" t="s">
        <v>107</v>
      </c>
      <c r="DL26" s="20" t="s">
        <v>107</v>
      </c>
      <c r="DM26" s="20" t="s">
        <v>107</v>
      </c>
      <c r="DN26" s="242"/>
      <c r="DO26" s="236"/>
      <c r="DP26" s="20" t="s">
        <v>107</v>
      </c>
      <c r="DQ26" s="20" t="s">
        <v>106</v>
      </c>
      <c r="DR26" s="20" t="s">
        <v>106</v>
      </c>
      <c r="DS26" s="242"/>
      <c r="DT26" s="236"/>
      <c r="DU26" s="37" t="s">
        <v>107</v>
      </c>
      <c r="DV26" s="37" t="s">
        <v>107</v>
      </c>
      <c r="DW26" s="37" t="s">
        <v>107</v>
      </c>
      <c r="DX26" s="340"/>
      <c r="DY26" s="330"/>
    </row>
    <row r="27" spans="1:129" ht="113.25" customHeight="1" x14ac:dyDescent="0.25">
      <c r="A27" s="308"/>
      <c r="B27" s="301"/>
      <c r="C27" s="282"/>
      <c r="D27" s="22" t="s">
        <v>84</v>
      </c>
      <c r="E27" s="20" t="s">
        <v>107</v>
      </c>
      <c r="F27" s="20" t="s">
        <v>106</v>
      </c>
      <c r="G27" s="20" t="s">
        <v>106</v>
      </c>
      <c r="H27" s="284"/>
      <c r="I27" s="237"/>
      <c r="J27" s="20" t="s">
        <v>107</v>
      </c>
      <c r="K27" s="20" t="s">
        <v>106</v>
      </c>
      <c r="L27" s="20" t="s">
        <v>107</v>
      </c>
      <c r="M27" s="242"/>
      <c r="N27" s="237"/>
      <c r="O27" s="20" t="s">
        <v>107</v>
      </c>
      <c r="P27" s="20" t="s">
        <v>106</v>
      </c>
      <c r="Q27" s="20" t="s">
        <v>107</v>
      </c>
      <c r="R27" s="242"/>
      <c r="S27" s="239"/>
      <c r="T27" s="20" t="s">
        <v>107</v>
      </c>
      <c r="U27" s="20" t="s">
        <v>107</v>
      </c>
      <c r="V27" s="20" t="s">
        <v>107</v>
      </c>
      <c r="W27" s="242"/>
      <c r="X27" s="237"/>
      <c r="Y27" s="20" t="s">
        <v>107</v>
      </c>
      <c r="Z27" s="20" t="s">
        <v>107</v>
      </c>
      <c r="AA27" s="20" t="s">
        <v>107</v>
      </c>
      <c r="AB27" s="242"/>
      <c r="AC27" s="237"/>
      <c r="AD27" s="20" t="s">
        <v>107</v>
      </c>
      <c r="AE27" s="20" t="s">
        <v>106</v>
      </c>
      <c r="AF27" s="20" t="s">
        <v>106</v>
      </c>
      <c r="AG27" s="242"/>
      <c r="AH27" s="237"/>
      <c r="AI27" s="20" t="s">
        <v>107</v>
      </c>
      <c r="AJ27" s="20" t="s">
        <v>106</v>
      </c>
      <c r="AK27" s="20" t="s">
        <v>107</v>
      </c>
      <c r="AL27" s="242"/>
      <c r="AM27" s="237"/>
      <c r="AN27" s="20" t="s">
        <v>107</v>
      </c>
      <c r="AO27" s="20" t="s">
        <v>106</v>
      </c>
      <c r="AP27" s="20" t="s">
        <v>107</v>
      </c>
      <c r="AQ27" s="242"/>
      <c r="AR27" s="237"/>
      <c r="AS27" s="20" t="s">
        <v>107</v>
      </c>
      <c r="AT27" s="20" t="s">
        <v>107</v>
      </c>
      <c r="AU27" s="20" t="s">
        <v>107</v>
      </c>
      <c r="AV27" s="242"/>
      <c r="AW27" s="237"/>
      <c r="AX27" s="20" t="s">
        <v>107</v>
      </c>
      <c r="AY27" s="20" t="s">
        <v>107</v>
      </c>
      <c r="AZ27" s="20" t="s">
        <v>107</v>
      </c>
      <c r="BA27" s="242"/>
      <c r="BB27" s="237"/>
      <c r="BC27" s="20" t="s">
        <v>107</v>
      </c>
      <c r="BD27" s="20" t="s">
        <v>106</v>
      </c>
      <c r="BE27" s="20" t="s">
        <v>107</v>
      </c>
      <c r="BF27" s="242"/>
      <c r="BG27" s="237"/>
      <c r="BH27" s="20" t="s">
        <v>107</v>
      </c>
      <c r="BI27" s="20" t="s">
        <v>107</v>
      </c>
      <c r="BJ27" s="20" t="s">
        <v>107</v>
      </c>
      <c r="BK27" s="242"/>
      <c r="BL27" s="237"/>
      <c r="BM27" s="20" t="s">
        <v>107</v>
      </c>
      <c r="BN27" s="20" t="s">
        <v>107</v>
      </c>
      <c r="BO27" s="20" t="s">
        <v>107</v>
      </c>
      <c r="BP27" s="242"/>
      <c r="BQ27" s="239"/>
      <c r="BR27" s="20" t="s">
        <v>107</v>
      </c>
      <c r="BS27" s="20" t="s">
        <v>107</v>
      </c>
      <c r="BT27" s="20" t="s">
        <v>107</v>
      </c>
      <c r="BU27" s="242"/>
      <c r="BV27" s="239"/>
      <c r="BW27" s="20" t="s">
        <v>107</v>
      </c>
      <c r="BX27" s="20" t="s">
        <v>106</v>
      </c>
      <c r="BY27" s="20" t="s">
        <v>107</v>
      </c>
      <c r="BZ27" s="242"/>
      <c r="CA27" s="237"/>
      <c r="CB27" s="20" t="s">
        <v>107</v>
      </c>
      <c r="CC27" s="20" t="s">
        <v>107</v>
      </c>
      <c r="CD27" s="20" t="s">
        <v>106</v>
      </c>
      <c r="CE27" s="242"/>
      <c r="CF27" s="237"/>
      <c r="CG27" s="20" t="s">
        <v>107</v>
      </c>
      <c r="CH27" s="20" t="s">
        <v>106</v>
      </c>
      <c r="CI27" s="20" t="s">
        <v>107</v>
      </c>
      <c r="CJ27" s="242"/>
      <c r="CK27" s="237"/>
      <c r="CL27" s="20" t="s">
        <v>107</v>
      </c>
      <c r="CM27" s="20" t="s">
        <v>106</v>
      </c>
      <c r="CN27" s="20" t="s">
        <v>107</v>
      </c>
      <c r="CO27" s="242"/>
      <c r="CP27" s="237"/>
      <c r="CQ27" s="20" t="s">
        <v>107</v>
      </c>
      <c r="CR27" s="20" t="s">
        <v>106</v>
      </c>
      <c r="CS27" s="20" t="s">
        <v>107</v>
      </c>
      <c r="CT27" s="242"/>
      <c r="CU27" s="237"/>
      <c r="CV27" s="20" t="s">
        <v>107</v>
      </c>
      <c r="CW27" s="20" t="s">
        <v>107</v>
      </c>
      <c r="CX27" s="20" t="s">
        <v>107</v>
      </c>
      <c r="CY27" s="242"/>
      <c r="CZ27" s="237"/>
      <c r="DA27" s="20" t="s">
        <v>107</v>
      </c>
      <c r="DB27" s="20" t="s">
        <v>107</v>
      </c>
      <c r="DC27" s="20" t="s">
        <v>107</v>
      </c>
      <c r="DD27" s="242"/>
      <c r="DE27" s="237"/>
      <c r="DF27" s="20" t="s">
        <v>107</v>
      </c>
      <c r="DG27" s="20" t="s">
        <v>107</v>
      </c>
      <c r="DH27" s="20" t="s">
        <v>107</v>
      </c>
      <c r="DI27" s="242"/>
      <c r="DJ27" s="237"/>
      <c r="DK27" s="20" t="s">
        <v>107</v>
      </c>
      <c r="DL27" s="20" t="s">
        <v>107</v>
      </c>
      <c r="DM27" s="20" t="s">
        <v>107</v>
      </c>
      <c r="DN27" s="242"/>
      <c r="DO27" s="237"/>
      <c r="DP27" s="20" t="s">
        <v>107</v>
      </c>
      <c r="DQ27" s="20" t="s">
        <v>106</v>
      </c>
      <c r="DR27" s="20" t="s">
        <v>106</v>
      </c>
      <c r="DS27" s="242"/>
      <c r="DT27" s="237"/>
      <c r="DU27" s="37" t="s">
        <v>107</v>
      </c>
      <c r="DV27" s="37" t="s">
        <v>107</v>
      </c>
      <c r="DW27" s="37" t="s">
        <v>107</v>
      </c>
      <c r="DX27" s="340"/>
      <c r="DY27" s="331"/>
    </row>
    <row r="28" spans="1:129" ht="202.5" customHeight="1" x14ac:dyDescent="0.25">
      <c r="A28" s="308"/>
      <c r="B28" s="29" t="s">
        <v>86</v>
      </c>
      <c r="C28" s="21" t="s">
        <v>85</v>
      </c>
      <c r="D28" s="23" t="s">
        <v>99</v>
      </c>
      <c r="E28" s="20" t="s">
        <v>107</v>
      </c>
      <c r="F28" s="20" t="s">
        <v>106</v>
      </c>
      <c r="G28" s="20" t="s">
        <v>106</v>
      </c>
      <c r="H28" s="20" t="s">
        <v>106</v>
      </c>
      <c r="I28" s="20" t="s">
        <v>126</v>
      </c>
      <c r="J28" s="20" t="s">
        <v>107</v>
      </c>
      <c r="K28" s="20" t="s">
        <v>106</v>
      </c>
      <c r="L28" s="20" t="s">
        <v>107</v>
      </c>
      <c r="M28" s="20" t="s">
        <v>106</v>
      </c>
      <c r="N28" s="20" t="s">
        <v>338</v>
      </c>
      <c r="O28" s="20" t="s">
        <v>107</v>
      </c>
      <c r="P28" s="20" t="s">
        <v>106</v>
      </c>
      <c r="Q28" s="20" t="s">
        <v>106</v>
      </c>
      <c r="R28" s="20" t="s">
        <v>106</v>
      </c>
      <c r="S28" s="20" t="s">
        <v>140</v>
      </c>
      <c r="T28" s="20" t="s">
        <v>107</v>
      </c>
      <c r="U28" s="20" t="s">
        <v>106</v>
      </c>
      <c r="V28" s="20" t="s">
        <v>107</v>
      </c>
      <c r="W28" s="20" t="s">
        <v>115</v>
      </c>
      <c r="X28" s="20" t="s">
        <v>141</v>
      </c>
      <c r="Y28" s="20" t="s">
        <v>107</v>
      </c>
      <c r="Z28" s="20" t="s">
        <v>106</v>
      </c>
      <c r="AA28" s="20" t="s">
        <v>107</v>
      </c>
      <c r="AB28" s="20" t="s">
        <v>106</v>
      </c>
      <c r="AC28" s="20" t="s">
        <v>364</v>
      </c>
      <c r="AD28" s="20" t="s">
        <v>107</v>
      </c>
      <c r="AE28" s="20" t="s">
        <v>106</v>
      </c>
      <c r="AF28" s="20" t="s">
        <v>106</v>
      </c>
      <c r="AG28" s="20" t="s">
        <v>106</v>
      </c>
      <c r="AH28" s="20" t="s">
        <v>148</v>
      </c>
      <c r="AI28" s="20" t="s">
        <v>107</v>
      </c>
      <c r="AJ28" s="20" t="s">
        <v>107</v>
      </c>
      <c r="AK28" s="20" t="s">
        <v>107</v>
      </c>
      <c r="AL28" s="20" t="s">
        <v>107</v>
      </c>
      <c r="AM28" s="20" t="s">
        <v>157</v>
      </c>
      <c r="AN28" s="20" t="s">
        <v>107</v>
      </c>
      <c r="AO28" s="20" t="s">
        <v>107</v>
      </c>
      <c r="AP28" s="20" t="s">
        <v>107</v>
      </c>
      <c r="AQ28" s="20" t="s">
        <v>107</v>
      </c>
      <c r="AR28" s="20" t="s">
        <v>379</v>
      </c>
      <c r="AS28" s="20" t="s">
        <v>107</v>
      </c>
      <c r="AT28" s="20" t="s">
        <v>106</v>
      </c>
      <c r="AU28" s="20" t="s">
        <v>107</v>
      </c>
      <c r="AV28" s="20" t="s">
        <v>106</v>
      </c>
      <c r="AW28" s="20" t="s">
        <v>386</v>
      </c>
      <c r="AX28" s="20" t="s">
        <v>107</v>
      </c>
      <c r="AY28" s="20" t="s">
        <v>107</v>
      </c>
      <c r="AZ28" s="20" t="s">
        <v>107</v>
      </c>
      <c r="BA28" s="20" t="s">
        <v>107</v>
      </c>
      <c r="BB28" s="20" t="s">
        <v>188</v>
      </c>
      <c r="BC28" s="20" t="s">
        <v>107</v>
      </c>
      <c r="BD28" s="20" t="s">
        <v>107</v>
      </c>
      <c r="BE28" s="20" t="s">
        <v>107</v>
      </c>
      <c r="BF28" s="20" t="s">
        <v>107</v>
      </c>
      <c r="BG28" s="20" t="s">
        <v>200</v>
      </c>
      <c r="BH28" s="20" t="s">
        <v>107</v>
      </c>
      <c r="BI28" s="20" t="s">
        <v>107</v>
      </c>
      <c r="BJ28" s="20" t="s">
        <v>107</v>
      </c>
      <c r="BK28" s="20" t="s">
        <v>107</v>
      </c>
      <c r="BL28" s="20" t="s">
        <v>211</v>
      </c>
      <c r="BM28" s="20" t="s">
        <v>107</v>
      </c>
      <c r="BN28" s="20" t="s">
        <v>107</v>
      </c>
      <c r="BO28" s="20" t="s">
        <v>107</v>
      </c>
      <c r="BP28" s="20" t="s">
        <v>107</v>
      </c>
      <c r="BQ28" s="20" t="s">
        <v>219</v>
      </c>
      <c r="BR28" s="20" t="s">
        <v>107</v>
      </c>
      <c r="BS28" s="20" t="s">
        <v>107</v>
      </c>
      <c r="BT28" s="20" t="s">
        <v>107</v>
      </c>
      <c r="BU28" s="20" t="s">
        <v>107</v>
      </c>
      <c r="BV28" s="20" t="s">
        <v>390</v>
      </c>
      <c r="BW28" s="20" t="s">
        <v>66</v>
      </c>
      <c r="BX28" s="39" t="s">
        <v>66</v>
      </c>
      <c r="BY28" s="39" t="s">
        <v>66</v>
      </c>
      <c r="BZ28" s="39" t="s">
        <v>66</v>
      </c>
      <c r="CA28" s="20" t="s">
        <v>396</v>
      </c>
      <c r="CB28" s="20" t="s">
        <v>107</v>
      </c>
      <c r="CC28" s="20" t="s">
        <v>106</v>
      </c>
      <c r="CD28" s="20" t="s">
        <v>107</v>
      </c>
      <c r="CE28" s="20" t="s">
        <v>106</v>
      </c>
      <c r="CF28" s="20" t="s">
        <v>232</v>
      </c>
      <c r="CG28" s="20" t="s">
        <v>107</v>
      </c>
      <c r="CH28" s="20" t="s">
        <v>106</v>
      </c>
      <c r="CI28" s="20" t="s">
        <v>107</v>
      </c>
      <c r="CJ28" s="20" t="s">
        <v>106</v>
      </c>
      <c r="CK28" s="20" t="s">
        <v>243</v>
      </c>
      <c r="CL28" s="20" t="s">
        <v>107</v>
      </c>
      <c r="CM28" s="20" t="s">
        <v>106</v>
      </c>
      <c r="CN28" s="20" t="s">
        <v>107</v>
      </c>
      <c r="CO28" s="20" t="s">
        <v>106</v>
      </c>
      <c r="CP28" s="20" t="s">
        <v>251</v>
      </c>
      <c r="CQ28" s="20" t="s">
        <v>107</v>
      </c>
      <c r="CR28" s="20" t="s">
        <v>107</v>
      </c>
      <c r="CS28" s="20" t="s">
        <v>107</v>
      </c>
      <c r="CT28" s="20" t="s">
        <v>107</v>
      </c>
      <c r="CU28" s="20" t="s">
        <v>235</v>
      </c>
      <c r="CV28" s="20" t="s">
        <v>107</v>
      </c>
      <c r="CW28" s="20" t="s">
        <v>107</v>
      </c>
      <c r="CX28" s="20" t="s">
        <v>107</v>
      </c>
      <c r="CY28" s="20" t="s">
        <v>107</v>
      </c>
      <c r="CZ28" s="20" t="s">
        <v>265</v>
      </c>
      <c r="DA28" s="20" t="s">
        <v>107</v>
      </c>
      <c r="DB28" s="20" t="s">
        <v>107</v>
      </c>
      <c r="DC28" s="20" t="s">
        <v>107</v>
      </c>
      <c r="DD28" s="20" t="s">
        <v>107</v>
      </c>
      <c r="DE28" s="20" t="s">
        <v>269</v>
      </c>
      <c r="DF28" s="20" t="s">
        <v>107</v>
      </c>
      <c r="DG28" s="20" t="s">
        <v>107</v>
      </c>
      <c r="DH28" s="20" t="s">
        <v>107</v>
      </c>
      <c r="DI28" s="20" t="s">
        <v>107</v>
      </c>
      <c r="DJ28" s="20" t="s">
        <v>273</v>
      </c>
      <c r="DK28" s="20" t="s">
        <v>107</v>
      </c>
      <c r="DL28" s="20" t="s">
        <v>107</v>
      </c>
      <c r="DM28" s="20" t="s">
        <v>107</v>
      </c>
      <c r="DN28" s="20" t="s">
        <v>107</v>
      </c>
      <c r="DO28" s="20" t="s">
        <v>281</v>
      </c>
      <c r="DP28" s="20" t="s">
        <v>107</v>
      </c>
      <c r="DQ28" s="20" t="s">
        <v>107</v>
      </c>
      <c r="DR28" s="20" t="s">
        <v>107</v>
      </c>
      <c r="DS28" s="20" t="s">
        <v>107</v>
      </c>
      <c r="DT28" s="20" t="s">
        <v>293</v>
      </c>
      <c r="DU28" s="37" t="s">
        <v>107</v>
      </c>
      <c r="DV28" s="37" t="s">
        <v>107</v>
      </c>
      <c r="DW28" s="37" t="s">
        <v>107</v>
      </c>
      <c r="DX28" s="37" t="s">
        <v>107</v>
      </c>
      <c r="DY28" s="37" t="s">
        <v>406</v>
      </c>
    </row>
    <row r="29" spans="1:129" ht="143.25" customHeight="1" x14ac:dyDescent="0.25">
      <c r="A29" s="308"/>
      <c r="B29" s="280" t="s">
        <v>87</v>
      </c>
      <c r="C29" s="282" t="s">
        <v>89</v>
      </c>
      <c r="D29" s="20" t="s">
        <v>88</v>
      </c>
      <c r="E29" s="20" t="s">
        <v>107</v>
      </c>
      <c r="F29" s="20" t="s">
        <v>107</v>
      </c>
      <c r="G29" s="20" t="s">
        <v>107</v>
      </c>
      <c r="H29" s="235" t="s">
        <v>107</v>
      </c>
      <c r="I29" s="238" t="s">
        <v>331</v>
      </c>
      <c r="J29" s="20" t="s">
        <v>107</v>
      </c>
      <c r="K29" s="20" t="s">
        <v>107</v>
      </c>
      <c r="L29" s="20" t="s">
        <v>107</v>
      </c>
      <c r="M29" s="235" t="s">
        <v>107</v>
      </c>
      <c r="N29" s="235" t="s">
        <v>130</v>
      </c>
      <c r="O29" s="20" t="s">
        <v>107</v>
      </c>
      <c r="P29" s="20" t="s">
        <v>107</v>
      </c>
      <c r="Q29" s="20" t="s">
        <v>107</v>
      </c>
      <c r="R29" s="235" t="s">
        <v>107</v>
      </c>
      <c r="S29" s="238" t="s">
        <v>348</v>
      </c>
      <c r="T29" s="20" t="s">
        <v>107</v>
      </c>
      <c r="U29" s="20" t="s">
        <v>107</v>
      </c>
      <c r="V29" s="20" t="s">
        <v>107</v>
      </c>
      <c r="W29" s="235" t="s">
        <v>107</v>
      </c>
      <c r="X29" s="238" t="s">
        <v>354</v>
      </c>
      <c r="Y29" s="20" t="s">
        <v>107</v>
      </c>
      <c r="Z29" s="20" t="s">
        <v>107</v>
      </c>
      <c r="AA29" s="20" t="s">
        <v>107</v>
      </c>
      <c r="AB29" s="235" t="s">
        <v>107</v>
      </c>
      <c r="AC29" s="235" t="s">
        <v>365</v>
      </c>
      <c r="AD29" s="20" t="s">
        <v>107</v>
      </c>
      <c r="AE29" s="20" t="s">
        <v>106</v>
      </c>
      <c r="AF29" s="20" t="s">
        <v>106</v>
      </c>
      <c r="AG29" s="235" t="s">
        <v>115</v>
      </c>
      <c r="AH29" s="235" t="s">
        <v>143</v>
      </c>
      <c r="AI29" s="20" t="s">
        <v>107</v>
      </c>
      <c r="AJ29" s="20" t="s">
        <v>107</v>
      </c>
      <c r="AK29" s="20" t="s">
        <v>107</v>
      </c>
      <c r="AL29" s="235" t="s">
        <v>107</v>
      </c>
      <c r="AM29" s="235" t="s">
        <v>157</v>
      </c>
      <c r="AN29" s="20" t="s">
        <v>107</v>
      </c>
      <c r="AO29" s="20" t="s">
        <v>107</v>
      </c>
      <c r="AP29" s="20" t="s">
        <v>107</v>
      </c>
      <c r="AQ29" s="235" t="s">
        <v>107</v>
      </c>
      <c r="AR29" s="238" t="s">
        <v>380</v>
      </c>
      <c r="AS29" s="20" t="s">
        <v>107</v>
      </c>
      <c r="AT29" s="20" t="s">
        <v>107</v>
      </c>
      <c r="AU29" s="20" t="s">
        <v>106</v>
      </c>
      <c r="AV29" s="235" t="s">
        <v>107</v>
      </c>
      <c r="AW29" s="235" t="s">
        <v>387</v>
      </c>
      <c r="AX29" s="20" t="s">
        <v>107</v>
      </c>
      <c r="AY29" s="20" t="s">
        <v>107</v>
      </c>
      <c r="AZ29" s="20" t="s">
        <v>107</v>
      </c>
      <c r="BA29" s="235" t="s">
        <v>115</v>
      </c>
      <c r="BB29" s="235" t="s">
        <v>183</v>
      </c>
      <c r="BC29" s="20" t="s">
        <v>107</v>
      </c>
      <c r="BD29" s="20" t="s">
        <v>107</v>
      </c>
      <c r="BE29" s="20" t="s">
        <v>107</v>
      </c>
      <c r="BF29" s="235" t="s">
        <v>107</v>
      </c>
      <c r="BG29" s="235" t="s">
        <v>199</v>
      </c>
      <c r="BH29" s="20" t="s">
        <v>107</v>
      </c>
      <c r="BI29" s="20" t="s">
        <v>107</v>
      </c>
      <c r="BJ29" s="20" t="s">
        <v>107</v>
      </c>
      <c r="BK29" s="235" t="s">
        <v>107</v>
      </c>
      <c r="BL29" s="235" t="s">
        <v>212</v>
      </c>
      <c r="BM29" s="20" t="s">
        <v>107</v>
      </c>
      <c r="BN29" s="20" t="s">
        <v>107</v>
      </c>
      <c r="BO29" s="20" t="s">
        <v>107</v>
      </c>
      <c r="BP29" s="235" t="s">
        <v>107</v>
      </c>
      <c r="BQ29" s="235" t="s">
        <v>219</v>
      </c>
      <c r="BR29" s="20" t="s">
        <v>107</v>
      </c>
      <c r="BS29" s="20" t="s">
        <v>107</v>
      </c>
      <c r="BT29" s="20" t="s">
        <v>107</v>
      </c>
      <c r="BU29" s="235" t="s">
        <v>107</v>
      </c>
      <c r="BV29" s="235" t="s">
        <v>391</v>
      </c>
      <c r="BW29" s="20" t="s">
        <v>66</v>
      </c>
      <c r="BX29" s="39" t="s">
        <v>66</v>
      </c>
      <c r="BY29" s="39" t="s">
        <v>66</v>
      </c>
      <c r="BZ29" s="235" t="s">
        <v>66</v>
      </c>
      <c r="CA29" s="235" t="s">
        <v>396</v>
      </c>
      <c r="CB29" s="20" t="s">
        <v>107</v>
      </c>
      <c r="CC29" s="20" t="s">
        <v>107</v>
      </c>
      <c r="CD29" s="20" t="s">
        <v>107</v>
      </c>
      <c r="CE29" s="235" t="s">
        <v>107</v>
      </c>
      <c r="CF29" s="235" t="s">
        <v>402</v>
      </c>
      <c r="CG29" s="20" t="s">
        <v>107</v>
      </c>
      <c r="CH29" s="20" t="s">
        <v>107</v>
      </c>
      <c r="CI29" s="20" t="s">
        <v>107</v>
      </c>
      <c r="CJ29" s="235" t="s">
        <v>107</v>
      </c>
      <c r="CK29" s="235" t="s">
        <v>157</v>
      </c>
      <c r="CL29" s="20" t="s">
        <v>107</v>
      </c>
      <c r="CM29" s="20" t="s">
        <v>107</v>
      </c>
      <c r="CN29" s="20" t="s">
        <v>107</v>
      </c>
      <c r="CO29" s="235" t="s">
        <v>107</v>
      </c>
      <c r="CP29" s="235" t="s">
        <v>252</v>
      </c>
      <c r="CQ29" s="20" t="s">
        <v>107</v>
      </c>
      <c r="CR29" s="20" t="s">
        <v>107</v>
      </c>
      <c r="CS29" s="20" t="s">
        <v>107</v>
      </c>
      <c r="CT29" s="235" t="s">
        <v>107</v>
      </c>
      <c r="CU29" s="235" t="s">
        <v>257</v>
      </c>
      <c r="CV29" s="20" t="s">
        <v>107</v>
      </c>
      <c r="CW29" s="20" t="s">
        <v>107</v>
      </c>
      <c r="CX29" s="20" t="s">
        <v>107</v>
      </c>
      <c r="CY29" s="235" t="s">
        <v>107</v>
      </c>
      <c r="CZ29" s="235" t="s">
        <v>265</v>
      </c>
      <c r="DA29" s="20" t="s">
        <v>107</v>
      </c>
      <c r="DB29" s="20" t="s">
        <v>107</v>
      </c>
      <c r="DC29" s="20" t="s">
        <v>107</v>
      </c>
      <c r="DD29" s="235" t="s">
        <v>107</v>
      </c>
      <c r="DE29" s="235" t="s">
        <v>269</v>
      </c>
      <c r="DF29" s="20" t="s">
        <v>107</v>
      </c>
      <c r="DG29" s="20" t="s">
        <v>107</v>
      </c>
      <c r="DH29" s="20" t="s">
        <v>107</v>
      </c>
      <c r="DI29" s="235" t="s">
        <v>107</v>
      </c>
      <c r="DJ29" s="235" t="s">
        <v>330</v>
      </c>
      <c r="DK29" s="20" t="s">
        <v>107</v>
      </c>
      <c r="DL29" s="20" t="s">
        <v>107</v>
      </c>
      <c r="DM29" s="20" t="s">
        <v>107</v>
      </c>
      <c r="DN29" s="235" t="s">
        <v>107</v>
      </c>
      <c r="DO29" s="235" t="s">
        <v>281</v>
      </c>
      <c r="DP29" s="20" t="s">
        <v>107</v>
      </c>
      <c r="DQ29" s="20" t="s">
        <v>107</v>
      </c>
      <c r="DR29" s="20" t="s">
        <v>107</v>
      </c>
      <c r="DS29" s="235" t="s">
        <v>107</v>
      </c>
      <c r="DT29" s="235" t="s">
        <v>293</v>
      </c>
      <c r="DU29" s="37" t="s">
        <v>107</v>
      </c>
      <c r="DV29" s="37" t="s">
        <v>107</v>
      </c>
      <c r="DW29" s="37" t="s">
        <v>107</v>
      </c>
      <c r="DX29" s="329" t="s">
        <v>107</v>
      </c>
      <c r="DY29" s="329" t="s">
        <v>157</v>
      </c>
    </row>
    <row r="30" spans="1:129" ht="84.75" customHeight="1" x14ac:dyDescent="0.25">
      <c r="A30" s="308"/>
      <c r="B30" s="281"/>
      <c r="C30" s="282"/>
      <c r="D30" s="22" t="s">
        <v>60</v>
      </c>
      <c r="E30" s="20" t="s">
        <v>107</v>
      </c>
      <c r="F30" s="20" t="s">
        <v>107</v>
      </c>
      <c r="G30" s="20" t="s">
        <v>107</v>
      </c>
      <c r="H30" s="237"/>
      <c r="I30" s="239"/>
      <c r="J30" s="20" t="s">
        <v>107</v>
      </c>
      <c r="K30" s="20" t="s">
        <v>107</v>
      </c>
      <c r="L30" s="20" t="s">
        <v>107</v>
      </c>
      <c r="M30" s="237"/>
      <c r="N30" s="237"/>
      <c r="O30" s="20" t="s">
        <v>107</v>
      </c>
      <c r="P30" s="20" t="s">
        <v>107</v>
      </c>
      <c r="Q30" s="20" t="s">
        <v>107</v>
      </c>
      <c r="R30" s="237"/>
      <c r="S30" s="239"/>
      <c r="T30" s="20" t="s">
        <v>107</v>
      </c>
      <c r="U30" s="20" t="s">
        <v>107</v>
      </c>
      <c r="V30" s="20" t="s">
        <v>107</v>
      </c>
      <c r="W30" s="237"/>
      <c r="X30" s="239"/>
      <c r="Y30" s="20" t="s">
        <v>107</v>
      </c>
      <c r="Z30" s="20" t="s">
        <v>107</v>
      </c>
      <c r="AA30" s="20" t="s">
        <v>107</v>
      </c>
      <c r="AB30" s="237"/>
      <c r="AC30" s="237"/>
      <c r="AD30" s="20" t="s">
        <v>107</v>
      </c>
      <c r="AE30" s="20" t="s">
        <v>107</v>
      </c>
      <c r="AF30" s="20" t="s">
        <v>106</v>
      </c>
      <c r="AG30" s="237"/>
      <c r="AH30" s="237"/>
      <c r="AI30" s="20" t="s">
        <v>107</v>
      </c>
      <c r="AJ30" s="20" t="s">
        <v>107</v>
      </c>
      <c r="AK30" s="20" t="s">
        <v>107</v>
      </c>
      <c r="AL30" s="237"/>
      <c r="AM30" s="237"/>
      <c r="AN30" s="20" t="s">
        <v>107</v>
      </c>
      <c r="AO30" s="20" t="s">
        <v>107</v>
      </c>
      <c r="AP30" s="20" t="s">
        <v>107</v>
      </c>
      <c r="AQ30" s="237"/>
      <c r="AR30" s="239"/>
      <c r="AS30" s="20" t="s">
        <v>107</v>
      </c>
      <c r="AT30" s="20" t="s">
        <v>107</v>
      </c>
      <c r="AU30" s="20" t="s">
        <v>106</v>
      </c>
      <c r="AV30" s="237"/>
      <c r="AW30" s="237"/>
      <c r="AX30" s="20" t="s">
        <v>107</v>
      </c>
      <c r="AY30" s="20" t="s">
        <v>107</v>
      </c>
      <c r="AZ30" s="20" t="s">
        <v>107</v>
      </c>
      <c r="BA30" s="237"/>
      <c r="BB30" s="237"/>
      <c r="BC30" s="20" t="s">
        <v>107</v>
      </c>
      <c r="BD30" s="20" t="s">
        <v>107</v>
      </c>
      <c r="BE30" s="20" t="s">
        <v>107</v>
      </c>
      <c r="BF30" s="237"/>
      <c r="BG30" s="237"/>
      <c r="BH30" s="20" t="s">
        <v>107</v>
      </c>
      <c r="BI30" s="20" t="s">
        <v>107</v>
      </c>
      <c r="BJ30" s="20" t="s">
        <v>107</v>
      </c>
      <c r="BK30" s="237"/>
      <c r="BL30" s="237"/>
      <c r="BM30" s="20" t="s">
        <v>107</v>
      </c>
      <c r="BN30" s="20" t="s">
        <v>107</v>
      </c>
      <c r="BO30" s="20" t="s">
        <v>107</v>
      </c>
      <c r="BP30" s="237"/>
      <c r="BQ30" s="237"/>
      <c r="BR30" s="20" t="s">
        <v>107</v>
      </c>
      <c r="BS30" s="20" t="s">
        <v>107</v>
      </c>
      <c r="BT30" s="20" t="s">
        <v>107</v>
      </c>
      <c r="BU30" s="237"/>
      <c r="BV30" s="237"/>
      <c r="BW30" s="20" t="s">
        <v>66</v>
      </c>
      <c r="BX30" s="39" t="s">
        <v>66</v>
      </c>
      <c r="BY30" s="39" t="s">
        <v>66</v>
      </c>
      <c r="BZ30" s="237"/>
      <c r="CA30" s="237"/>
      <c r="CB30" s="20" t="s">
        <v>107</v>
      </c>
      <c r="CC30" s="20" t="s">
        <v>107</v>
      </c>
      <c r="CD30" s="20" t="s">
        <v>107</v>
      </c>
      <c r="CE30" s="237"/>
      <c r="CF30" s="237"/>
      <c r="CG30" s="20" t="s">
        <v>107</v>
      </c>
      <c r="CH30" s="20" t="s">
        <v>107</v>
      </c>
      <c r="CI30" s="20" t="s">
        <v>107</v>
      </c>
      <c r="CJ30" s="237"/>
      <c r="CK30" s="237"/>
      <c r="CL30" s="20" t="s">
        <v>107</v>
      </c>
      <c r="CM30" s="20" t="s">
        <v>107</v>
      </c>
      <c r="CN30" s="20" t="s">
        <v>107</v>
      </c>
      <c r="CO30" s="237"/>
      <c r="CP30" s="237"/>
      <c r="CQ30" s="20" t="s">
        <v>107</v>
      </c>
      <c r="CR30" s="20" t="s">
        <v>107</v>
      </c>
      <c r="CS30" s="20" t="s">
        <v>107</v>
      </c>
      <c r="CT30" s="237"/>
      <c r="CU30" s="237"/>
      <c r="CV30" s="20" t="s">
        <v>107</v>
      </c>
      <c r="CW30" s="20" t="s">
        <v>107</v>
      </c>
      <c r="CX30" s="20" t="s">
        <v>107</v>
      </c>
      <c r="CY30" s="237"/>
      <c r="CZ30" s="237"/>
      <c r="DA30" s="20" t="s">
        <v>107</v>
      </c>
      <c r="DB30" s="20" t="s">
        <v>107</v>
      </c>
      <c r="DC30" s="20" t="s">
        <v>107</v>
      </c>
      <c r="DD30" s="237"/>
      <c r="DE30" s="237"/>
      <c r="DF30" s="20" t="s">
        <v>107</v>
      </c>
      <c r="DG30" s="20" t="s">
        <v>107</v>
      </c>
      <c r="DH30" s="20" t="s">
        <v>107</v>
      </c>
      <c r="DI30" s="237"/>
      <c r="DJ30" s="237"/>
      <c r="DK30" s="20" t="s">
        <v>107</v>
      </c>
      <c r="DL30" s="20" t="s">
        <v>107</v>
      </c>
      <c r="DM30" s="20" t="s">
        <v>107</v>
      </c>
      <c r="DN30" s="237"/>
      <c r="DO30" s="237"/>
      <c r="DP30" s="20" t="s">
        <v>107</v>
      </c>
      <c r="DQ30" s="20" t="s">
        <v>107</v>
      </c>
      <c r="DR30" s="20" t="s">
        <v>107</v>
      </c>
      <c r="DS30" s="237"/>
      <c r="DT30" s="237"/>
      <c r="DU30" s="37" t="s">
        <v>107</v>
      </c>
      <c r="DV30" s="37" t="s">
        <v>107</v>
      </c>
      <c r="DW30" s="37" t="s">
        <v>107</v>
      </c>
      <c r="DX30" s="331"/>
      <c r="DY30" s="331"/>
    </row>
    <row r="31" spans="1:129" ht="223.5" customHeight="1" x14ac:dyDescent="0.25">
      <c r="A31" s="308"/>
      <c r="B31" s="25" t="s">
        <v>122</v>
      </c>
      <c r="C31" s="19" t="s">
        <v>70</v>
      </c>
      <c r="D31" s="23" t="s">
        <v>94</v>
      </c>
      <c r="E31" s="20" t="s">
        <v>107</v>
      </c>
      <c r="F31" s="20" t="s">
        <v>106</v>
      </c>
      <c r="G31" s="20" t="s">
        <v>106</v>
      </c>
      <c r="H31" s="20" t="s">
        <v>106</v>
      </c>
      <c r="I31" s="20" t="s">
        <v>127</v>
      </c>
      <c r="J31" s="20" t="s">
        <v>107</v>
      </c>
      <c r="K31" s="20" t="s">
        <v>106</v>
      </c>
      <c r="L31" s="20" t="s">
        <v>107</v>
      </c>
      <c r="M31" s="20" t="s">
        <v>106</v>
      </c>
      <c r="N31" s="20" t="s">
        <v>339</v>
      </c>
      <c r="O31" s="20" t="s">
        <v>107</v>
      </c>
      <c r="P31" s="20" t="s">
        <v>107</v>
      </c>
      <c r="Q31" s="20" t="s">
        <v>107</v>
      </c>
      <c r="R31" s="20" t="s">
        <v>107</v>
      </c>
      <c r="S31" s="20" t="s">
        <v>345</v>
      </c>
      <c r="T31" s="20" t="s">
        <v>107</v>
      </c>
      <c r="U31" s="20" t="s">
        <v>106</v>
      </c>
      <c r="V31" s="20" t="s">
        <v>106</v>
      </c>
      <c r="W31" s="20" t="s">
        <v>106</v>
      </c>
      <c r="X31" s="20" t="s">
        <v>355</v>
      </c>
      <c r="Y31" s="20" t="s">
        <v>107</v>
      </c>
      <c r="Z31" s="20" t="s">
        <v>107</v>
      </c>
      <c r="AA31" s="20" t="s">
        <v>107</v>
      </c>
      <c r="AB31" s="20" t="s">
        <v>107</v>
      </c>
      <c r="AC31" s="20" t="s">
        <v>365</v>
      </c>
      <c r="AD31" s="20" t="s">
        <v>107</v>
      </c>
      <c r="AE31" s="20" t="s">
        <v>106</v>
      </c>
      <c r="AF31" s="20" t="s">
        <v>107</v>
      </c>
      <c r="AG31" s="20" t="s">
        <v>106</v>
      </c>
      <c r="AH31" s="20" t="s">
        <v>147</v>
      </c>
      <c r="AI31" s="20" t="s">
        <v>107</v>
      </c>
      <c r="AJ31" s="20" t="s">
        <v>107</v>
      </c>
      <c r="AK31" s="20" t="s">
        <v>107</v>
      </c>
      <c r="AL31" s="20" t="s">
        <v>107</v>
      </c>
      <c r="AM31" s="20" t="s">
        <v>158</v>
      </c>
      <c r="AN31" s="20" t="s">
        <v>107</v>
      </c>
      <c r="AO31" s="20" t="s">
        <v>107</v>
      </c>
      <c r="AP31" s="20" t="s">
        <v>107</v>
      </c>
      <c r="AQ31" s="20" t="s">
        <v>107</v>
      </c>
      <c r="AR31" s="20" t="s">
        <v>381</v>
      </c>
      <c r="AS31" s="20" t="s">
        <v>107</v>
      </c>
      <c r="AT31" s="20" t="s">
        <v>106</v>
      </c>
      <c r="AU31" s="20" t="s">
        <v>106</v>
      </c>
      <c r="AV31" s="20" t="s">
        <v>106</v>
      </c>
      <c r="AW31" s="23" t="s">
        <v>180</v>
      </c>
      <c r="AX31" s="20" t="s">
        <v>107</v>
      </c>
      <c r="AY31" s="20" t="s">
        <v>107</v>
      </c>
      <c r="AZ31" s="20" t="s">
        <v>107</v>
      </c>
      <c r="BA31" s="20" t="s">
        <v>106</v>
      </c>
      <c r="BB31" s="20" t="s">
        <v>189</v>
      </c>
      <c r="BC31" s="20" t="s">
        <v>107</v>
      </c>
      <c r="BD31" s="20" t="s">
        <v>107</v>
      </c>
      <c r="BE31" s="20" t="s">
        <v>107</v>
      </c>
      <c r="BF31" s="20" t="s">
        <v>107</v>
      </c>
      <c r="BG31" s="20" t="s">
        <v>198</v>
      </c>
      <c r="BH31" s="20" t="s">
        <v>107</v>
      </c>
      <c r="BI31" s="20" t="s">
        <v>107</v>
      </c>
      <c r="BJ31" s="20" t="s">
        <v>107</v>
      </c>
      <c r="BK31" s="20" t="s">
        <v>107</v>
      </c>
      <c r="BL31" s="20" t="s">
        <v>206</v>
      </c>
      <c r="BM31" s="20" t="s">
        <v>107</v>
      </c>
      <c r="BN31" s="20" t="s">
        <v>107</v>
      </c>
      <c r="BO31" s="20" t="s">
        <v>107</v>
      </c>
      <c r="BP31" s="20" t="s">
        <v>107</v>
      </c>
      <c r="BQ31" s="20" t="s">
        <v>220</v>
      </c>
      <c r="BR31" s="20" t="s">
        <v>107</v>
      </c>
      <c r="BS31" s="20" t="s">
        <v>107</v>
      </c>
      <c r="BT31" s="20" t="s">
        <v>107</v>
      </c>
      <c r="BU31" s="20" t="s">
        <v>107</v>
      </c>
      <c r="BV31" s="20" t="s">
        <v>390</v>
      </c>
      <c r="BW31" s="20" t="s">
        <v>66</v>
      </c>
      <c r="BX31" s="20" t="s">
        <v>66</v>
      </c>
      <c r="BY31" s="20" t="s">
        <v>66</v>
      </c>
      <c r="BZ31" s="20" t="s">
        <v>66</v>
      </c>
      <c r="CA31" s="20" t="s">
        <v>397</v>
      </c>
      <c r="CB31" s="20" t="s">
        <v>107</v>
      </c>
      <c r="CC31" s="20" t="s">
        <v>106</v>
      </c>
      <c r="CD31" s="20" t="s">
        <v>106</v>
      </c>
      <c r="CE31" s="20" t="s">
        <v>106</v>
      </c>
      <c r="CF31" s="20" t="s">
        <v>403</v>
      </c>
      <c r="CG31" s="20" t="s">
        <v>107</v>
      </c>
      <c r="CH31" s="20" t="s">
        <v>107</v>
      </c>
      <c r="CI31" s="20" t="s">
        <v>107</v>
      </c>
      <c r="CJ31" s="20" t="s">
        <v>107</v>
      </c>
      <c r="CK31" s="20" t="s">
        <v>157</v>
      </c>
      <c r="CL31" s="20" t="s">
        <v>107</v>
      </c>
      <c r="CM31" s="20" t="s">
        <v>106</v>
      </c>
      <c r="CN31" s="20" t="s">
        <v>107</v>
      </c>
      <c r="CO31" s="20" t="s">
        <v>106</v>
      </c>
      <c r="CP31" s="20" t="s">
        <v>248</v>
      </c>
      <c r="CQ31" s="20" t="s">
        <v>107</v>
      </c>
      <c r="CR31" s="20" t="s">
        <v>107</v>
      </c>
      <c r="CS31" s="20" t="s">
        <v>107</v>
      </c>
      <c r="CT31" s="20" t="s">
        <v>107</v>
      </c>
      <c r="CU31" s="20" t="s">
        <v>259</v>
      </c>
      <c r="CV31" s="20" t="s">
        <v>107</v>
      </c>
      <c r="CW31" s="20" t="s">
        <v>107</v>
      </c>
      <c r="CX31" s="20" t="s">
        <v>107</v>
      </c>
      <c r="CY31" s="20" t="s">
        <v>107</v>
      </c>
      <c r="CZ31" s="20" t="s">
        <v>265</v>
      </c>
      <c r="DA31" s="20" t="s">
        <v>107</v>
      </c>
      <c r="DB31" s="20" t="s">
        <v>107</v>
      </c>
      <c r="DC31" s="20" t="s">
        <v>107</v>
      </c>
      <c r="DD31" s="20" t="s">
        <v>107</v>
      </c>
      <c r="DE31" s="20" t="s">
        <v>269</v>
      </c>
      <c r="DF31" s="20" t="s">
        <v>107</v>
      </c>
      <c r="DG31" s="20" t="s">
        <v>107</v>
      </c>
      <c r="DH31" s="20" t="s">
        <v>107</v>
      </c>
      <c r="DI31" s="20" t="s">
        <v>107</v>
      </c>
      <c r="DJ31" s="20" t="s">
        <v>330</v>
      </c>
      <c r="DK31" s="20" t="s">
        <v>107</v>
      </c>
      <c r="DL31" s="20" t="s">
        <v>107</v>
      </c>
      <c r="DM31" s="20" t="s">
        <v>107</v>
      </c>
      <c r="DN31" s="20" t="s">
        <v>107</v>
      </c>
      <c r="DO31" s="20" t="s">
        <v>280</v>
      </c>
      <c r="DP31" s="20" t="s">
        <v>107</v>
      </c>
      <c r="DQ31" s="20" t="s">
        <v>106</v>
      </c>
      <c r="DR31" s="20" t="s">
        <v>106</v>
      </c>
      <c r="DS31" s="20" t="s">
        <v>106</v>
      </c>
      <c r="DT31" s="20" t="s">
        <v>288</v>
      </c>
      <c r="DU31" s="37" t="s">
        <v>107</v>
      </c>
      <c r="DV31" s="37" t="s">
        <v>107</v>
      </c>
      <c r="DW31" s="37" t="s">
        <v>107</v>
      </c>
      <c r="DX31" s="37" t="s">
        <v>107</v>
      </c>
      <c r="DY31" s="37" t="s">
        <v>406</v>
      </c>
    </row>
    <row r="32" spans="1:129" ht="43.5" customHeight="1" x14ac:dyDescent="0.25">
      <c r="A32" s="308"/>
      <c r="B32" s="283" t="s">
        <v>92</v>
      </c>
      <c r="C32" s="282" t="s">
        <v>70</v>
      </c>
      <c r="D32" s="24" t="s">
        <v>95</v>
      </c>
      <c r="E32" s="20" t="s">
        <v>107</v>
      </c>
      <c r="F32" s="20" t="s">
        <v>106</v>
      </c>
      <c r="G32" s="20" t="s">
        <v>107</v>
      </c>
      <c r="H32" s="235" t="s">
        <v>106</v>
      </c>
      <c r="I32" s="235" t="s">
        <v>128</v>
      </c>
      <c r="J32" s="20" t="s">
        <v>107</v>
      </c>
      <c r="K32" s="20" t="s">
        <v>107</v>
      </c>
      <c r="L32" s="20" t="s">
        <v>107</v>
      </c>
      <c r="M32" s="235" t="s">
        <v>107</v>
      </c>
      <c r="N32" s="235" t="s">
        <v>340</v>
      </c>
      <c r="O32" s="20" t="s">
        <v>107</v>
      </c>
      <c r="P32" s="20" t="s">
        <v>107</v>
      </c>
      <c r="Q32" s="20" t="s">
        <v>107</v>
      </c>
      <c r="R32" s="235" t="s">
        <v>107</v>
      </c>
      <c r="S32" s="235" t="s">
        <v>351</v>
      </c>
      <c r="T32" s="20" t="s">
        <v>107</v>
      </c>
      <c r="U32" s="20" t="s">
        <v>106</v>
      </c>
      <c r="V32" s="20" t="s">
        <v>107</v>
      </c>
      <c r="W32" s="235" t="s">
        <v>115</v>
      </c>
      <c r="X32" s="235" t="s">
        <v>359</v>
      </c>
      <c r="Y32" s="20" t="s">
        <v>107</v>
      </c>
      <c r="Z32" s="20" t="s">
        <v>106</v>
      </c>
      <c r="AA32" s="20" t="s">
        <v>107</v>
      </c>
      <c r="AB32" s="235" t="s">
        <v>115</v>
      </c>
      <c r="AC32" s="238" t="s">
        <v>368</v>
      </c>
      <c r="AD32" s="20" t="s">
        <v>107</v>
      </c>
      <c r="AE32" s="20" t="s">
        <v>107</v>
      </c>
      <c r="AF32" s="20" t="s">
        <v>106</v>
      </c>
      <c r="AG32" s="235" t="s">
        <v>115</v>
      </c>
      <c r="AH32" s="235" t="s">
        <v>371</v>
      </c>
      <c r="AI32" s="20" t="s">
        <v>107</v>
      </c>
      <c r="AJ32" s="20" t="s">
        <v>106</v>
      </c>
      <c r="AK32" s="20" t="s">
        <v>106</v>
      </c>
      <c r="AL32" s="235" t="s">
        <v>106</v>
      </c>
      <c r="AM32" s="235" t="s">
        <v>159</v>
      </c>
      <c r="AN32" s="20" t="s">
        <v>107</v>
      </c>
      <c r="AO32" s="20" t="s">
        <v>107</v>
      </c>
      <c r="AP32" s="20" t="s">
        <v>107</v>
      </c>
      <c r="AQ32" s="235" t="s">
        <v>107</v>
      </c>
      <c r="AR32" s="238" t="s">
        <v>382</v>
      </c>
      <c r="AS32" s="20" t="s">
        <v>107</v>
      </c>
      <c r="AT32" s="20" t="s">
        <v>106</v>
      </c>
      <c r="AU32" s="20" t="s">
        <v>106</v>
      </c>
      <c r="AV32" s="235" t="s">
        <v>106</v>
      </c>
      <c r="AW32" s="235" t="s">
        <v>164</v>
      </c>
      <c r="AX32" s="20" t="s">
        <v>107</v>
      </c>
      <c r="AY32" s="20" t="s">
        <v>106</v>
      </c>
      <c r="AZ32" s="20" t="s">
        <v>106</v>
      </c>
      <c r="BA32" s="235" t="s">
        <v>115</v>
      </c>
      <c r="BB32" s="235" t="s">
        <v>190</v>
      </c>
      <c r="BC32" s="20" t="s">
        <v>107</v>
      </c>
      <c r="BD32" s="20" t="s">
        <v>107</v>
      </c>
      <c r="BE32" s="20" t="s">
        <v>107</v>
      </c>
      <c r="BF32" s="235" t="s">
        <v>107</v>
      </c>
      <c r="BG32" s="235" t="s">
        <v>194</v>
      </c>
      <c r="BH32" s="20" t="s">
        <v>107</v>
      </c>
      <c r="BI32" s="20" t="s">
        <v>106</v>
      </c>
      <c r="BJ32" s="20" t="s">
        <v>106</v>
      </c>
      <c r="BK32" s="235" t="s">
        <v>106</v>
      </c>
      <c r="BL32" s="235" t="s">
        <v>207</v>
      </c>
      <c r="BM32" s="20" t="s">
        <v>107</v>
      </c>
      <c r="BN32" s="20" t="s">
        <v>106</v>
      </c>
      <c r="BO32" s="20" t="s">
        <v>107</v>
      </c>
      <c r="BP32" s="235" t="s">
        <v>106</v>
      </c>
      <c r="BQ32" s="235" t="s">
        <v>217</v>
      </c>
      <c r="BR32" s="20" t="s">
        <v>107</v>
      </c>
      <c r="BS32" s="20" t="s">
        <v>107</v>
      </c>
      <c r="BT32" s="20" t="s">
        <v>106</v>
      </c>
      <c r="BU32" s="235" t="s">
        <v>107</v>
      </c>
      <c r="BV32" s="235" t="s">
        <v>392</v>
      </c>
      <c r="BW32" s="20" t="s">
        <v>107</v>
      </c>
      <c r="BX32" s="20" t="s">
        <v>106</v>
      </c>
      <c r="BY32" s="20" t="s">
        <v>106</v>
      </c>
      <c r="BZ32" s="235" t="s">
        <v>107</v>
      </c>
      <c r="CA32" s="235" t="s">
        <v>398</v>
      </c>
      <c r="CB32" s="20" t="s">
        <v>107</v>
      </c>
      <c r="CC32" s="20" t="s">
        <v>106</v>
      </c>
      <c r="CD32" s="20" t="s">
        <v>106</v>
      </c>
      <c r="CE32" s="235"/>
      <c r="CF32" s="235" t="s">
        <v>404</v>
      </c>
      <c r="CG32" s="20" t="s">
        <v>107</v>
      </c>
      <c r="CH32" s="20" t="s">
        <v>106</v>
      </c>
      <c r="CI32" s="20" t="s">
        <v>107</v>
      </c>
      <c r="CJ32" s="235" t="s">
        <v>107</v>
      </c>
      <c r="CK32" s="235" t="s">
        <v>241</v>
      </c>
      <c r="CL32" s="20" t="s">
        <v>107</v>
      </c>
      <c r="CM32" s="20" t="s">
        <v>106</v>
      </c>
      <c r="CN32" s="20" t="s">
        <v>106</v>
      </c>
      <c r="CO32" s="235" t="s">
        <v>106</v>
      </c>
      <c r="CP32" s="235" t="s">
        <v>253</v>
      </c>
      <c r="CQ32" s="20" t="s">
        <v>107</v>
      </c>
      <c r="CR32" s="20" t="s">
        <v>106</v>
      </c>
      <c r="CS32" s="20" t="s">
        <v>107</v>
      </c>
      <c r="CT32" s="235" t="s">
        <v>107</v>
      </c>
      <c r="CU32" s="235" t="s">
        <v>256</v>
      </c>
      <c r="CV32" s="20" t="s">
        <v>107</v>
      </c>
      <c r="CW32" s="20" t="s">
        <v>107</v>
      </c>
      <c r="CX32" s="20" t="s">
        <v>107</v>
      </c>
      <c r="CY32" s="235" t="s">
        <v>106</v>
      </c>
      <c r="CZ32" s="235" t="s">
        <v>263</v>
      </c>
      <c r="DA32" s="20" t="s">
        <v>107</v>
      </c>
      <c r="DB32" s="20" t="s">
        <v>107</v>
      </c>
      <c r="DC32" s="20" t="s">
        <v>107</v>
      </c>
      <c r="DD32" s="235" t="s">
        <v>107</v>
      </c>
      <c r="DE32" s="235" t="s">
        <v>268</v>
      </c>
      <c r="DF32" s="20" t="s">
        <v>107</v>
      </c>
      <c r="DG32" s="20" t="s">
        <v>106</v>
      </c>
      <c r="DH32" s="20" t="s">
        <v>107</v>
      </c>
      <c r="DI32" s="235" t="s">
        <v>107</v>
      </c>
      <c r="DJ32" s="235" t="s">
        <v>276</v>
      </c>
      <c r="DK32" s="20" t="s">
        <v>107</v>
      </c>
      <c r="DL32" s="20" t="s">
        <v>106</v>
      </c>
      <c r="DM32" s="20" t="s">
        <v>107</v>
      </c>
      <c r="DN32" s="235" t="s">
        <v>106</v>
      </c>
      <c r="DO32" s="235" t="s">
        <v>279</v>
      </c>
      <c r="DP32" s="20" t="s">
        <v>107</v>
      </c>
      <c r="DQ32" s="20" t="s">
        <v>106</v>
      </c>
      <c r="DR32" s="20" t="s">
        <v>106</v>
      </c>
      <c r="DS32" s="235" t="s">
        <v>107</v>
      </c>
      <c r="DT32" s="332" t="s">
        <v>289</v>
      </c>
      <c r="DU32" s="37" t="s">
        <v>107</v>
      </c>
      <c r="DV32" s="37" t="s">
        <v>106</v>
      </c>
      <c r="DW32" s="37" t="s">
        <v>106</v>
      </c>
      <c r="DX32" s="329" t="s">
        <v>107</v>
      </c>
      <c r="DY32" s="329" t="s">
        <v>300</v>
      </c>
    </row>
    <row r="33" spans="1:136" ht="29.25" customHeight="1" x14ac:dyDescent="0.25">
      <c r="A33" s="308"/>
      <c r="B33" s="283"/>
      <c r="C33" s="282"/>
      <c r="D33" s="23" t="s">
        <v>96</v>
      </c>
      <c r="E33" s="20" t="s">
        <v>107</v>
      </c>
      <c r="F33" s="20" t="s">
        <v>106</v>
      </c>
      <c r="G33" s="20" t="s">
        <v>106</v>
      </c>
      <c r="H33" s="236"/>
      <c r="I33" s="236"/>
      <c r="J33" s="20" t="s">
        <v>107</v>
      </c>
      <c r="K33" s="20" t="s">
        <v>107</v>
      </c>
      <c r="L33" s="20" t="s">
        <v>107</v>
      </c>
      <c r="M33" s="236"/>
      <c r="N33" s="236"/>
      <c r="O33" s="20" t="s">
        <v>107</v>
      </c>
      <c r="P33" s="20" t="s">
        <v>107</v>
      </c>
      <c r="Q33" s="20" t="s">
        <v>107</v>
      </c>
      <c r="R33" s="236"/>
      <c r="S33" s="236"/>
      <c r="T33" s="20" t="s">
        <v>107</v>
      </c>
      <c r="U33" s="20" t="s">
        <v>106</v>
      </c>
      <c r="V33" s="20" t="s">
        <v>106</v>
      </c>
      <c r="W33" s="236"/>
      <c r="X33" s="236"/>
      <c r="Y33" s="20" t="s">
        <v>107</v>
      </c>
      <c r="Z33" s="20" t="s">
        <v>106</v>
      </c>
      <c r="AA33" s="20" t="s">
        <v>107</v>
      </c>
      <c r="AB33" s="236"/>
      <c r="AC33" s="240"/>
      <c r="AD33" s="20" t="s">
        <v>107</v>
      </c>
      <c r="AE33" s="20" t="s">
        <v>106</v>
      </c>
      <c r="AF33" s="20" t="s">
        <v>106</v>
      </c>
      <c r="AG33" s="236"/>
      <c r="AH33" s="236"/>
      <c r="AI33" s="20" t="s">
        <v>107</v>
      </c>
      <c r="AJ33" s="20" t="s">
        <v>106</v>
      </c>
      <c r="AK33" s="20" t="s">
        <v>106</v>
      </c>
      <c r="AL33" s="236"/>
      <c r="AM33" s="236"/>
      <c r="AN33" s="20" t="s">
        <v>107</v>
      </c>
      <c r="AO33" s="20" t="s">
        <v>107</v>
      </c>
      <c r="AP33" s="20" t="s">
        <v>107</v>
      </c>
      <c r="AQ33" s="236"/>
      <c r="AR33" s="240"/>
      <c r="AS33" s="20" t="s">
        <v>107</v>
      </c>
      <c r="AT33" s="20" t="s">
        <v>106</v>
      </c>
      <c r="AU33" s="20" t="s">
        <v>106</v>
      </c>
      <c r="AV33" s="236"/>
      <c r="AW33" s="236"/>
      <c r="AX33" s="20" t="s">
        <v>107</v>
      </c>
      <c r="AY33" s="20" t="s">
        <v>106</v>
      </c>
      <c r="AZ33" s="20" t="s">
        <v>107</v>
      </c>
      <c r="BA33" s="236"/>
      <c r="BB33" s="236"/>
      <c r="BC33" s="20" t="s">
        <v>107</v>
      </c>
      <c r="BD33" s="20" t="s">
        <v>107</v>
      </c>
      <c r="BE33" s="20" t="s">
        <v>107</v>
      </c>
      <c r="BF33" s="236"/>
      <c r="BG33" s="236"/>
      <c r="BH33" s="20" t="s">
        <v>107</v>
      </c>
      <c r="BI33" s="20" t="s">
        <v>106</v>
      </c>
      <c r="BJ33" s="20" t="s">
        <v>106</v>
      </c>
      <c r="BK33" s="236"/>
      <c r="BL33" s="236"/>
      <c r="BM33" s="20" t="s">
        <v>107</v>
      </c>
      <c r="BN33" s="20" t="s">
        <v>107</v>
      </c>
      <c r="BO33" s="20" t="s">
        <v>107</v>
      </c>
      <c r="BP33" s="236"/>
      <c r="BQ33" s="236"/>
      <c r="BR33" s="20" t="s">
        <v>107</v>
      </c>
      <c r="BS33" s="20" t="s">
        <v>107</v>
      </c>
      <c r="BT33" s="20" t="s">
        <v>107</v>
      </c>
      <c r="BU33" s="236"/>
      <c r="BV33" s="236"/>
      <c r="BW33" s="20" t="s">
        <v>107</v>
      </c>
      <c r="BX33" s="20" t="s">
        <v>107</v>
      </c>
      <c r="BY33" s="20" t="s">
        <v>107</v>
      </c>
      <c r="BZ33" s="236"/>
      <c r="CA33" s="236"/>
      <c r="CB33" s="20" t="s">
        <v>107</v>
      </c>
      <c r="CC33" s="20" t="s">
        <v>106</v>
      </c>
      <c r="CD33" s="20" t="s">
        <v>106</v>
      </c>
      <c r="CE33" s="236"/>
      <c r="CF33" s="236"/>
      <c r="CG33" s="20" t="s">
        <v>107</v>
      </c>
      <c r="CH33" s="20" t="s">
        <v>107</v>
      </c>
      <c r="CI33" s="20" t="s">
        <v>107</v>
      </c>
      <c r="CJ33" s="236"/>
      <c r="CK33" s="236"/>
      <c r="CL33" s="20" t="s">
        <v>107</v>
      </c>
      <c r="CM33" s="20" t="s">
        <v>107</v>
      </c>
      <c r="CN33" s="20" t="s">
        <v>107</v>
      </c>
      <c r="CO33" s="236"/>
      <c r="CP33" s="236"/>
      <c r="CQ33" s="20" t="s">
        <v>107</v>
      </c>
      <c r="CR33" s="20" t="s">
        <v>107</v>
      </c>
      <c r="CS33" s="20" t="s">
        <v>107</v>
      </c>
      <c r="CT33" s="236"/>
      <c r="CU33" s="236"/>
      <c r="CV33" s="20" t="s">
        <v>107</v>
      </c>
      <c r="CW33" s="20" t="s">
        <v>106</v>
      </c>
      <c r="CX33" s="20" t="s">
        <v>107</v>
      </c>
      <c r="CY33" s="236"/>
      <c r="CZ33" s="236"/>
      <c r="DA33" s="20" t="s">
        <v>107</v>
      </c>
      <c r="DB33" s="20" t="s">
        <v>107</v>
      </c>
      <c r="DC33" s="20" t="s">
        <v>107</v>
      </c>
      <c r="DD33" s="236"/>
      <c r="DE33" s="236"/>
      <c r="DF33" s="20" t="s">
        <v>107</v>
      </c>
      <c r="DG33" s="20" t="s">
        <v>106</v>
      </c>
      <c r="DH33" s="20" t="s">
        <v>107</v>
      </c>
      <c r="DI33" s="236"/>
      <c r="DJ33" s="236"/>
      <c r="DK33" s="20" t="s">
        <v>107</v>
      </c>
      <c r="DL33" s="20" t="s">
        <v>107</v>
      </c>
      <c r="DM33" s="20" t="s">
        <v>107</v>
      </c>
      <c r="DN33" s="236"/>
      <c r="DO33" s="236"/>
      <c r="DP33" s="20" t="s">
        <v>107</v>
      </c>
      <c r="DQ33" s="20" t="s">
        <v>106</v>
      </c>
      <c r="DR33" s="20" t="s">
        <v>106</v>
      </c>
      <c r="DS33" s="236"/>
      <c r="DT33" s="333"/>
      <c r="DU33" s="37" t="s">
        <v>107</v>
      </c>
      <c r="DV33" s="37" t="s">
        <v>107</v>
      </c>
      <c r="DW33" s="37" t="s">
        <v>107</v>
      </c>
      <c r="DX33" s="330"/>
      <c r="DY33" s="330"/>
      <c r="EE33" s="16"/>
    </row>
    <row r="34" spans="1:136" ht="37.5" customHeight="1" x14ac:dyDescent="0.25">
      <c r="A34" s="308"/>
      <c r="B34" s="283"/>
      <c r="C34" s="282"/>
      <c r="D34" s="23" t="s">
        <v>97</v>
      </c>
      <c r="E34" s="20" t="s">
        <v>107</v>
      </c>
      <c r="F34" s="20" t="s">
        <v>106</v>
      </c>
      <c r="G34" s="20" t="s">
        <v>106</v>
      </c>
      <c r="H34" s="236"/>
      <c r="I34" s="236"/>
      <c r="J34" s="20" t="s">
        <v>107</v>
      </c>
      <c r="K34" s="20" t="s">
        <v>107</v>
      </c>
      <c r="L34" s="20" t="s">
        <v>107</v>
      </c>
      <c r="M34" s="236"/>
      <c r="N34" s="236"/>
      <c r="O34" s="20" t="s">
        <v>107</v>
      </c>
      <c r="P34" s="20" t="s">
        <v>107</v>
      </c>
      <c r="Q34" s="20" t="s">
        <v>107</v>
      </c>
      <c r="R34" s="236"/>
      <c r="S34" s="236"/>
      <c r="T34" s="20" t="s">
        <v>107</v>
      </c>
      <c r="U34" s="20" t="s">
        <v>107</v>
      </c>
      <c r="V34" s="20" t="s">
        <v>106</v>
      </c>
      <c r="W34" s="236"/>
      <c r="X34" s="236"/>
      <c r="Y34" s="20" t="s">
        <v>107</v>
      </c>
      <c r="Z34" s="20" t="s">
        <v>107</v>
      </c>
      <c r="AA34" s="20" t="s">
        <v>107</v>
      </c>
      <c r="AB34" s="236"/>
      <c r="AC34" s="240"/>
      <c r="AD34" s="20" t="s">
        <v>107</v>
      </c>
      <c r="AE34" s="20" t="s">
        <v>107</v>
      </c>
      <c r="AF34" s="20" t="s">
        <v>107</v>
      </c>
      <c r="AG34" s="236"/>
      <c r="AH34" s="236"/>
      <c r="AI34" s="20" t="s">
        <v>107</v>
      </c>
      <c r="AJ34" s="20" t="s">
        <v>107</v>
      </c>
      <c r="AK34" s="20" t="s">
        <v>107</v>
      </c>
      <c r="AL34" s="236"/>
      <c r="AM34" s="236"/>
      <c r="AN34" s="20" t="s">
        <v>107</v>
      </c>
      <c r="AO34" s="20" t="s">
        <v>107</v>
      </c>
      <c r="AP34" s="20" t="s">
        <v>107</v>
      </c>
      <c r="AQ34" s="236"/>
      <c r="AR34" s="240"/>
      <c r="AS34" s="20" t="s">
        <v>107</v>
      </c>
      <c r="AT34" s="20" t="s">
        <v>106</v>
      </c>
      <c r="AU34" s="20" t="s">
        <v>106</v>
      </c>
      <c r="AV34" s="236"/>
      <c r="AW34" s="236"/>
      <c r="AX34" s="20" t="s">
        <v>107</v>
      </c>
      <c r="AY34" s="20" t="s">
        <v>107</v>
      </c>
      <c r="AZ34" s="20" t="s">
        <v>107</v>
      </c>
      <c r="BA34" s="236"/>
      <c r="BB34" s="236"/>
      <c r="BC34" s="20" t="s">
        <v>107</v>
      </c>
      <c r="BD34" s="20" t="s">
        <v>107</v>
      </c>
      <c r="BE34" s="20" t="s">
        <v>107</v>
      </c>
      <c r="BF34" s="236"/>
      <c r="BG34" s="236"/>
      <c r="BH34" s="20" t="s">
        <v>107</v>
      </c>
      <c r="BI34" s="20" t="s">
        <v>106</v>
      </c>
      <c r="BJ34" s="20" t="s">
        <v>106</v>
      </c>
      <c r="BK34" s="236"/>
      <c r="BL34" s="236"/>
      <c r="BM34" s="20" t="s">
        <v>107</v>
      </c>
      <c r="BN34" s="20" t="s">
        <v>107</v>
      </c>
      <c r="BO34" s="20" t="s">
        <v>107</v>
      </c>
      <c r="BP34" s="236"/>
      <c r="BQ34" s="236"/>
      <c r="BR34" s="20" t="s">
        <v>107</v>
      </c>
      <c r="BS34" s="20" t="s">
        <v>107</v>
      </c>
      <c r="BT34" s="20" t="s">
        <v>107</v>
      </c>
      <c r="BU34" s="236"/>
      <c r="BV34" s="236"/>
      <c r="BW34" s="20" t="s">
        <v>107</v>
      </c>
      <c r="BX34" s="20" t="s">
        <v>107</v>
      </c>
      <c r="BY34" s="20" t="s">
        <v>107</v>
      </c>
      <c r="BZ34" s="236"/>
      <c r="CA34" s="236"/>
      <c r="CB34" s="20" t="s">
        <v>107</v>
      </c>
      <c r="CC34" s="20"/>
      <c r="CD34" s="20" t="s">
        <v>106</v>
      </c>
      <c r="CE34" s="236"/>
      <c r="CF34" s="236"/>
      <c r="CG34" s="20" t="s">
        <v>107</v>
      </c>
      <c r="CH34" s="20" t="s">
        <v>107</v>
      </c>
      <c r="CI34" s="20" t="s">
        <v>107</v>
      </c>
      <c r="CJ34" s="236"/>
      <c r="CK34" s="236"/>
      <c r="CL34" s="20" t="s">
        <v>107</v>
      </c>
      <c r="CM34" s="20" t="s">
        <v>107</v>
      </c>
      <c r="CN34" s="20" t="s">
        <v>107</v>
      </c>
      <c r="CO34" s="236"/>
      <c r="CP34" s="236"/>
      <c r="CQ34" s="20" t="s">
        <v>107</v>
      </c>
      <c r="CR34" s="20" t="s">
        <v>107</v>
      </c>
      <c r="CS34" s="20" t="s">
        <v>107</v>
      </c>
      <c r="CT34" s="236"/>
      <c r="CU34" s="236"/>
      <c r="CV34" s="20" t="s">
        <v>107</v>
      </c>
      <c r="CW34" s="20" t="s">
        <v>107</v>
      </c>
      <c r="CX34" s="20" t="s">
        <v>107</v>
      </c>
      <c r="CY34" s="236"/>
      <c r="CZ34" s="236"/>
      <c r="DA34" s="20" t="s">
        <v>107</v>
      </c>
      <c r="DB34" s="20" t="s">
        <v>107</v>
      </c>
      <c r="DC34" s="20" t="s">
        <v>107</v>
      </c>
      <c r="DD34" s="236"/>
      <c r="DE34" s="236"/>
      <c r="DF34" s="20" t="s">
        <v>107</v>
      </c>
      <c r="DG34" s="20" t="s">
        <v>107</v>
      </c>
      <c r="DH34" s="20" t="s">
        <v>107</v>
      </c>
      <c r="DI34" s="236"/>
      <c r="DJ34" s="236"/>
      <c r="DK34" s="20" t="s">
        <v>107</v>
      </c>
      <c r="DL34" s="20" t="s">
        <v>107</v>
      </c>
      <c r="DM34" s="20" t="s">
        <v>107</v>
      </c>
      <c r="DN34" s="236"/>
      <c r="DO34" s="236"/>
      <c r="DP34" s="20" t="s">
        <v>107</v>
      </c>
      <c r="DQ34" s="20" t="s">
        <v>106</v>
      </c>
      <c r="DR34" s="20" t="s">
        <v>106</v>
      </c>
      <c r="DS34" s="236"/>
      <c r="DT34" s="333"/>
      <c r="DU34" s="37" t="s">
        <v>107</v>
      </c>
      <c r="DV34" s="37" t="s">
        <v>107</v>
      </c>
      <c r="DW34" s="37" t="s">
        <v>107</v>
      </c>
      <c r="DX34" s="330"/>
      <c r="DY34" s="330"/>
    </row>
    <row r="35" spans="1:136" ht="66" customHeight="1" x14ac:dyDescent="0.25">
      <c r="A35" s="308"/>
      <c r="B35" s="283"/>
      <c r="C35" s="282"/>
      <c r="D35" s="23" t="s">
        <v>114</v>
      </c>
      <c r="E35" s="20" t="s">
        <v>107</v>
      </c>
      <c r="F35" s="20" t="s">
        <v>106</v>
      </c>
      <c r="G35" s="20" t="s">
        <v>106</v>
      </c>
      <c r="H35" s="236"/>
      <c r="I35" s="236"/>
      <c r="J35" s="20" t="s">
        <v>107</v>
      </c>
      <c r="K35" s="20" t="s">
        <v>107</v>
      </c>
      <c r="L35" s="20" t="s">
        <v>107</v>
      </c>
      <c r="M35" s="236"/>
      <c r="N35" s="236"/>
      <c r="O35" s="20" t="s">
        <v>107</v>
      </c>
      <c r="P35" s="20" t="s">
        <v>107</v>
      </c>
      <c r="Q35" s="20" t="s">
        <v>107</v>
      </c>
      <c r="R35" s="236"/>
      <c r="S35" s="236"/>
      <c r="T35" s="20" t="s">
        <v>107</v>
      </c>
      <c r="U35" s="20" t="s">
        <v>107</v>
      </c>
      <c r="V35" s="20" t="s">
        <v>107</v>
      </c>
      <c r="W35" s="236"/>
      <c r="X35" s="236"/>
      <c r="Y35" s="20" t="s">
        <v>107</v>
      </c>
      <c r="Z35" s="20" t="s">
        <v>107</v>
      </c>
      <c r="AA35" s="20" t="s">
        <v>107</v>
      </c>
      <c r="AB35" s="236"/>
      <c r="AC35" s="240"/>
      <c r="AD35" s="20" t="s">
        <v>107</v>
      </c>
      <c r="AE35" s="20" t="s">
        <v>106</v>
      </c>
      <c r="AF35" s="20" t="s">
        <v>107</v>
      </c>
      <c r="AG35" s="236"/>
      <c r="AH35" s="236"/>
      <c r="AI35" s="20" t="s">
        <v>107</v>
      </c>
      <c r="AJ35" s="20" t="s">
        <v>106</v>
      </c>
      <c r="AK35" s="20" t="s">
        <v>106</v>
      </c>
      <c r="AL35" s="236"/>
      <c r="AM35" s="236"/>
      <c r="AN35" s="20" t="s">
        <v>107</v>
      </c>
      <c r="AO35" s="20" t="s">
        <v>107</v>
      </c>
      <c r="AP35" s="20" t="s">
        <v>107</v>
      </c>
      <c r="AQ35" s="236"/>
      <c r="AR35" s="240"/>
      <c r="AS35" s="20" t="s">
        <v>107</v>
      </c>
      <c r="AT35" s="20" t="s">
        <v>106</v>
      </c>
      <c r="AU35" s="20" t="s">
        <v>107</v>
      </c>
      <c r="AV35" s="236"/>
      <c r="AW35" s="236"/>
      <c r="AX35" s="20" t="s">
        <v>107</v>
      </c>
      <c r="AY35" s="20" t="s">
        <v>107</v>
      </c>
      <c r="AZ35" s="20" t="s">
        <v>107</v>
      </c>
      <c r="BA35" s="236"/>
      <c r="BB35" s="236"/>
      <c r="BC35" s="20" t="s">
        <v>107</v>
      </c>
      <c r="BD35" s="20" t="s">
        <v>106</v>
      </c>
      <c r="BE35" s="20" t="s">
        <v>107</v>
      </c>
      <c r="BF35" s="236"/>
      <c r="BG35" s="236"/>
      <c r="BH35" s="20" t="s">
        <v>107</v>
      </c>
      <c r="BI35" s="20" t="s">
        <v>106</v>
      </c>
      <c r="BJ35" s="20" t="s">
        <v>106</v>
      </c>
      <c r="BK35" s="236"/>
      <c r="BL35" s="236"/>
      <c r="BM35" s="20" t="s">
        <v>107</v>
      </c>
      <c r="BN35" s="20" t="s">
        <v>106</v>
      </c>
      <c r="BO35" s="20" t="s">
        <v>106</v>
      </c>
      <c r="BP35" s="236"/>
      <c r="BQ35" s="236"/>
      <c r="BR35" s="20" t="s">
        <v>107</v>
      </c>
      <c r="BS35" s="20" t="s">
        <v>107</v>
      </c>
      <c r="BT35" s="20" t="s">
        <v>107</v>
      </c>
      <c r="BU35" s="236"/>
      <c r="BV35" s="236"/>
      <c r="BW35" s="20" t="s">
        <v>107</v>
      </c>
      <c r="BX35" s="20" t="s">
        <v>106</v>
      </c>
      <c r="BY35" s="20" t="s">
        <v>106</v>
      </c>
      <c r="BZ35" s="236"/>
      <c r="CA35" s="236"/>
      <c r="CB35" s="20" t="s">
        <v>107</v>
      </c>
      <c r="CC35" s="20"/>
      <c r="CD35" s="20" t="s">
        <v>106</v>
      </c>
      <c r="CE35" s="236"/>
      <c r="CF35" s="236"/>
      <c r="CG35" s="20" t="s">
        <v>107</v>
      </c>
      <c r="CH35" s="20" t="s">
        <v>106</v>
      </c>
      <c r="CI35" s="20" t="s">
        <v>107</v>
      </c>
      <c r="CJ35" s="236"/>
      <c r="CK35" s="236"/>
      <c r="CL35" s="20" t="s">
        <v>107</v>
      </c>
      <c r="CM35" s="20" t="s">
        <v>106</v>
      </c>
      <c r="CN35" s="20" t="s">
        <v>106</v>
      </c>
      <c r="CO35" s="236"/>
      <c r="CP35" s="236"/>
      <c r="CQ35" s="20" t="s">
        <v>107</v>
      </c>
      <c r="CR35" s="20" t="s">
        <v>106</v>
      </c>
      <c r="CS35" s="20" t="s">
        <v>107</v>
      </c>
      <c r="CT35" s="236"/>
      <c r="CU35" s="236"/>
      <c r="CV35" s="20" t="s">
        <v>107</v>
      </c>
      <c r="CW35" s="20" t="s">
        <v>106</v>
      </c>
      <c r="CX35" s="20" t="s">
        <v>106</v>
      </c>
      <c r="CY35" s="236"/>
      <c r="CZ35" s="236"/>
      <c r="DA35" s="20" t="s">
        <v>107</v>
      </c>
      <c r="DB35" s="20" t="s">
        <v>107</v>
      </c>
      <c r="DC35" s="20" t="s">
        <v>107</v>
      </c>
      <c r="DD35" s="236"/>
      <c r="DE35" s="236"/>
      <c r="DF35" s="20" t="s">
        <v>107</v>
      </c>
      <c r="DG35" s="20" t="s">
        <v>107</v>
      </c>
      <c r="DH35" s="20" t="s">
        <v>107</v>
      </c>
      <c r="DI35" s="236"/>
      <c r="DJ35" s="236"/>
      <c r="DK35" s="20" t="s">
        <v>107</v>
      </c>
      <c r="DL35" s="20" t="s">
        <v>106</v>
      </c>
      <c r="DM35" s="20" t="s">
        <v>106</v>
      </c>
      <c r="DN35" s="236"/>
      <c r="DO35" s="236"/>
      <c r="DP35" s="20" t="s">
        <v>107</v>
      </c>
      <c r="DQ35" s="20" t="s">
        <v>106</v>
      </c>
      <c r="DR35" s="20" t="s">
        <v>107</v>
      </c>
      <c r="DS35" s="236"/>
      <c r="DT35" s="333"/>
      <c r="DU35" s="37" t="s">
        <v>107</v>
      </c>
      <c r="DV35" s="37" t="s">
        <v>106</v>
      </c>
      <c r="DW35" s="37" t="s">
        <v>107</v>
      </c>
      <c r="DX35" s="330"/>
      <c r="DY35" s="330"/>
    </row>
    <row r="36" spans="1:136" ht="150.75" customHeight="1" x14ac:dyDescent="0.25">
      <c r="A36" s="308"/>
      <c r="B36" s="283"/>
      <c r="C36" s="282"/>
      <c r="D36" s="23" t="s">
        <v>98</v>
      </c>
      <c r="E36" s="20" t="s">
        <v>107</v>
      </c>
      <c r="F36" s="20" t="s">
        <v>106</v>
      </c>
      <c r="G36" s="20" t="s">
        <v>107</v>
      </c>
      <c r="H36" s="237"/>
      <c r="I36" s="237"/>
      <c r="J36" s="20" t="s">
        <v>107</v>
      </c>
      <c r="K36" s="20" t="s">
        <v>107</v>
      </c>
      <c r="L36" s="20" t="s">
        <v>107</v>
      </c>
      <c r="M36" s="237"/>
      <c r="N36" s="237"/>
      <c r="O36" s="20" t="s">
        <v>107</v>
      </c>
      <c r="P36" s="20" t="s">
        <v>107</v>
      </c>
      <c r="Q36" s="20" t="s">
        <v>107</v>
      </c>
      <c r="R36" s="237"/>
      <c r="S36" s="237"/>
      <c r="T36" s="20" t="s">
        <v>107</v>
      </c>
      <c r="U36" s="20" t="s">
        <v>66</v>
      </c>
      <c r="V36" s="20" t="s">
        <v>107</v>
      </c>
      <c r="W36" s="237"/>
      <c r="X36" s="237"/>
      <c r="Y36" s="20" t="s">
        <v>107</v>
      </c>
      <c r="Z36" s="20" t="s">
        <v>106</v>
      </c>
      <c r="AA36" s="20" t="s">
        <v>107</v>
      </c>
      <c r="AB36" s="237"/>
      <c r="AC36" s="239"/>
      <c r="AD36" s="20" t="s">
        <v>107</v>
      </c>
      <c r="AE36" s="20" t="s">
        <v>107</v>
      </c>
      <c r="AF36" s="20" t="s">
        <v>107</v>
      </c>
      <c r="AG36" s="237"/>
      <c r="AH36" s="237"/>
      <c r="AI36" s="20" t="s">
        <v>107</v>
      </c>
      <c r="AJ36" s="20" t="s">
        <v>107</v>
      </c>
      <c r="AK36" s="20" t="s">
        <v>107</v>
      </c>
      <c r="AL36" s="237"/>
      <c r="AM36" s="237"/>
      <c r="AN36" s="20" t="s">
        <v>107</v>
      </c>
      <c r="AO36" s="20" t="s">
        <v>107</v>
      </c>
      <c r="AP36" s="20" t="s">
        <v>107</v>
      </c>
      <c r="AQ36" s="237"/>
      <c r="AR36" s="239"/>
      <c r="AS36" s="20" t="s">
        <v>107</v>
      </c>
      <c r="AT36" s="20" t="s">
        <v>107</v>
      </c>
      <c r="AU36" s="20" t="s">
        <v>107</v>
      </c>
      <c r="AV36" s="237"/>
      <c r="AW36" s="237"/>
      <c r="AX36" s="20" t="s">
        <v>107</v>
      </c>
      <c r="AY36" s="20" t="s">
        <v>106</v>
      </c>
      <c r="AZ36" s="20" t="s">
        <v>107</v>
      </c>
      <c r="BA36" s="237"/>
      <c r="BB36" s="237"/>
      <c r="BC36" s="20" t="s">
        <v>107</v>
      </c>
      <c r="BD36" s="20"/>
      <c r="BE36" s="20" t="s">
        <v>107</v>
      </c>
      <c r="BF36" s="237"/>
      <c r="BG36" s="237"/>
      <c r="BH36" s="20" t="s">
        <v>107</v>
      </c>
      <c r="BI36" s="20" t="s">
        <v>107</v>
      </c>
      <c r="BJ36" s="20" t="s">
        <v>107</v>
      </c>
      <c r="BK36" s="237"/>
      <c r="BL36" s="237"/>
      <c r="BM36" s="20" t="s">
        <v>107</v>
      </c>
      <c r="BN36" s="20" t="s">
        <v>107</v>
      </c>
      <c r="BO36" s="20" t="s">
        <v>107</v>
      </c>
      <c r="BP36" s="237"/>
      <c r="BQ36" s="237"/>
      <c r="BR36" s="20" t="s">
        <v>107</v>
      </c>
      <c r="BS36" s="20" t="s">
        <v>107</v>
      </c>
      <c r="BT36" s="20" t="s">
        <v>107</v>
      </c>
      <c r="BU36" s="237"/>
      <c r="BV36" s="237"/>
      <c r="BW36" s="20" t="s">
        <v>107</v>
      </c>
      <c r="BX36" s="20" t="s">
        <v>107</v>
      </c>
      <c r="BY36" s="20" t="s">
        <v>107</v>
      </c>
      <c r="BZ36" s="237"/>
      <c r="CA36" s="237"/>
      <c r="CB36" s="20" t="s">
        <v>107</v>
      </c>
      <c r="CC36" s="20"/>
      <c r="CD36" s="20" t="s">
        <v>107</v>
      </c>
      <c r="CE36" s="237"/>
      <c r="CF36" s="237"/>
      <c r="CG36" s="20" t="s">
        <v>107</v>
      </c>
      <c r="CH36" s="20" t="s">
        <v>106</v>
      </c>
      <c r="CI36" s="20" t="s">
        <v>107</v>
      </c>
      <c r="CJ36" s="237"/>
      <c r="CK36" s="237"/>
      <c r="CL36" s="20" t="s">
        <v>107</v>
      </c>
      <c r="CM36" s="20" t="s">
        <v>106</v>
      </c>
      <c r="CN36" s="20" t="s">
        <v>107</v>
      </c>
      <c r="CO36" s="237"/>
      <c r="CP36" s="237"/>
      <c r="CQ36" s="20" t="s">
        <v>107</v>
      </c>
      <c r="CR36" s="20" t="s">
        <v>107</v>
      </c>
      <c r="CS36" s="20" t="s">
        <v>107</v>
      </c>
      <c r="CT36" s="237"/>
      <c r="CU36" s="237"/>
      <c r="CV36" s="20" t="s">
        <v>107</v>
      </c>
      <c r="CW36" s="20" t="s">
        <v>107</v>
      </c>
      <c r="CX36" s="20" t="s">
        <v>107</v>
      </c>
      <c r="CY36" s="237"/>
      <c r="CZ36" s="237"/>
      <c r="DA36" s="20" t="s">
        <v>107</v>
      </c>
      <c r="DB36" s="20" t="s">
        <v>107</v>
      </c>
      <c r="DC36" s="20" t="s">
        <v>107</v>
      </c>
      <c r="DD36" s="237"/>
      <c r="DE36" s="237"/>
      <c r="DF36" s="20" t="s">
        <v>107</v>
      </c>
      <c r="DG36" s="20" t="s">
        <v>107</v>
      </c>
      <c r="DH36" s="20" t="s">
        <v>107</v>
      </c>
      <c r="DI36" s="237"/>
      <c r="DJ36" s="237"/>
      <c r="DK36" s="20" t="s">
        <v>107</v>
      </c>
      <c r="DL36" s="20" t="s">
        <v>107</v>
      </c>
      <c r="DM36" s="20" t="s">
        <v>107</v>
      </c>
      <c r="DN36" s="237"/>
      <c r="DO36" s="237"/>
      <c r="DP36" s="20" t="s">
        <v>107</v>
      </c>
      <c r="DQ36" s="20" t="s">
        <v>107</v>
      </c>
      <c r="DR36" s="20" t="s">
        <v>107</v>
      </c>
      <c r="DS36" s="237"/>
      <c r="DT36" s="334"/>
      <c r="DU36" s="37" t="s">
        <v>107</v>
      </c>
      <c r="DV36" s="37" t="s">
        <v>107</v>
      </c>
      <c r="DW36" s="37" t="s">
        <v>107</v>
      </c>
      <c r="DX36" s="331"/>
      <c r="DY36" s="331"/>
    </row>
    <row r="37" spans="1:136" ht="99" customHeight="1" x14ac:dyDescent="0.25">
      <c r="A37" s="308"/>
      <c r="B37" s="288" t="s">
        <v>90</v>
      </c>
      <c r="C37" s="282" t="s">
        <v>79</v>
      </c>
      <c r="D37" s="23" t="s">
        <v>102</v>
      </c>
      <c r="E37" s="20" t="s">
        <v>107</v>
      </c>
      <c r="F37" s="20" t="s">
        <v>107</v>
      </c>
      <c r="G37" s="20" t="s">
        <v>106</v>
      </c>
      <c r="H37" s="235" t="s">
        <v>106</v>
      </c>
      <c r="I37" s="235" t="s">
        <v>332</v>
      </c>
      <c r="J37" s="20" t="s">
        <v>107</v>
      </c>
      <c r="K37" s="20" t="s">
        <v>107</v>
      </c>
      <c r="L37" s="20" t="s">
        <v>107</v>
      </c>
      <c r="M37" s="235" t="s">
        <v>107</v>
      </c>
      <c r="N37" s="235" t="s">
        <v>341</v>
      </c>
      <c r="O37" s="20" t="s">
        <v>107</v>
      </c>
      <c r="P37" s="20" t="s">
        <v>107</v>
      </c>
      <c r="Q37" s="20" t="s">
        <v>107</v>
      </c>
      <c r="R37" s="235" t="s">
        <v>107</v>
      </c>
      <c r="S37" s="238" t="s">
        <v>349</v>
      </c>
      <c r="T37" s="20" t="s">
        <v>107</v>
      </c>
      <c r="U37" s="20" t="s">
        <v>106</v>
      </c>
      <c r="V37" s="20" t="s">
        <v>106</v>
      </c>
      <c r="W37" s="235" t="s">
        <v>106</v>
      </c>
      <c r="X37" s="235" t="s">
        <v>356</v>
      </c>
      <c r="Y37" s="20" t="s">
        <v>107</v>
      </c>
      <c r="Z37" s="20" t="s">
        <v>107</v>
      </c>
      <c r="AA37" s="20" t="s">
        <v>107</v>
      </c>
      <c r="AB37" s="235" t="s">
        <v>107</v>
      </c>
      <c r="AC37" s="235" t="s">
        <v>367</v>
      </c>
      <c r="AD37" s="20" t="s">
        <v>107</v>
      </c>
      <c r="AE37" s="20" t="s">
        <v>106</v>
      </c>
      <c r="AF37" s="20" t="s">
        <v>107</v>
      </c>
      <c r="AG37" s="235" t="s">
        <v>106</v>
      </c>
      <c r="AH37" s="235" t="s">
        <v>144</v>
      </c>
      <c r="AI37" s="20" t="s">
        <v>107</v>
      </c>
      <c r="AJ37" s="20" t="s">
        <v>106</v>
      </c>
      <c r="AK37" s="20" t="s">
        <v>106</v>
      </c>
      <c r="AL37" s="235" t="s">
        <v>106</v>
      </c>
      <c r="AM37" s="235" t="s">
        <v>153</v>
      </c>
      <c r="AN37" s="20" t="s">
        <v>107</v>
      </c>
      <c r="AO37" s="20" t="s">
        <v>106</v>
      </c>
      <c r="AP37" s="20" t="s">
        <v>107</v>
      </c>
      <c r="AQ37" s="235" t="s">
        <v>106</v>
      </c>
      <c r="AR37" s="235" t="s">
        <v>366</v>
      </c>
      <c r="AS37" s="20" t="s">
        <v>107</v>
      </c>
      <c r="AT37" s="20" t="s">
        <v>106</v>
      </c>
      <c r="AU37" s="20" t="s">
        <v>107</v>
      </c>
      <c r="AV37" s="235" t="s">
        <v>106</v>
      </c>
      <c r="AW37" s="235" t="s">
        <v>163</v>
      </c>
      <c r="AX37" s="20" t="s">
        <v>107</v>
      </c>
      <c r="AY37" s="20" t="s">
        <v>107</v>
      </c>
      <c r="AZ37" s="20" t="s">
        <v>107</v>
      </c>
      <c r="BA37" s="235" t="s">
        <v>107</v>
      </c>
      <c r="BB37" s="235" t="s">
        <v>191</v>
      </c>
      <c r="BC37" s="20" t="s">
        <v>107</v>
      </c>
      <c r="BD37" s="20" t="s">
        <v>106</v>
      </c>
      <c r="BE37" s="20" t="s">
        <v>106</v>
      </c>
      <c r="BF37" s="235" t="s">
        <v>106</v>
      </c>
      <c r="BG37" s="235" t="s">
        <v>193</v>
      </c>
      <c r="BH37" s="20" t="s">
        <v>107</v>
      </c>
      <c r="BI37" s="20" t="s">
        <v>106</v>
      </c>
      <c r="BJ37" s="20" t="s">
        <v>106</v>
      </c>
      <c r="BK37" s="235" t="s">
        <v>106</v>
      </c>
      <c r="BL37" s="235" t="s">
        <v>203</v>
      </c>
      <c r="BM37" s="20" t="s">
        <v>107</v>
      </c>
      <c r="BN37" s="20" t="s">
        <v>107</v>
      </c>
      <c r="BO37" s="20" t="s">
        <v>106</v>
      </c>
      <c r="BP37" s="235" t="s">
        <v>107</v>
      </c>
      <c r="BQ37" s="235" t="s">
        <v>219</v>
      </c>
      <c r="BR37" s="20" t="s">
        <v>107</v>
      </c>
      <c r="BS37" s="20" t="s">
        <v>107</v>
      </c>
      <c r="BT37" s="20" t="s">
        <v>107</v>
      </c>
      <c r="BU37" s="235" t="s">
        <v>107</v>
      </c>
      <c r="BV37" s="235" t="s">
        <v>393</v>
      </c>
      <c r="BW37" s="20" t="s">
        <v>107</v>
      </c>
      <c r="BX37" s="20" t="s">
        <v>106</v>
      </c>
      <c r="BY37" s="20" t="s">
        <v>106</v>
      </c>
      <c r="BZ37" s="235" t="s">
        <v>106</v>
      </c>
      <c r="CA37" s="235" t="s">
        <v>227</v>
      </c>
      <c r="CB37" s="20" t="s">
        <v>107</v>
      </c>
      <c r="CC37" s="20" t="s">
        <v>106</v>
      </c>
      <c r="CD37" s="20" t="s">
        <v>106</v>
      </c>
      <c r="CE37" s="235" t="s">
        <v>106</v>
      </c>
      <c r="CF37" s="235" t="s">
        <v>234</v>
      </c>
      <c r="CG37" s="20" t="s">
        <v>107</v>
      </c>
      <c r="CH37" s="20" t="s">
        <v>106</v>
      </c>
      <c r="CI37" s="20" t="s">
        <v>106</v>
      </c>
      <c r="CJ37" s="235" t="s">
        <v>106</v>
      </c>
      <c r="CK37" s="235" t="s">
        <v>242</v>
      </c>
      <c r="CL37" s="20" t="s">
        <v>107</v>
      </c>
      <c r="CM37" s="20" t="s">
        <v>106</v>
      </c>
      <c r="CN37" s="20" t="s">
        <v>106</v>
      </c>
      <c r="CO37" s="235"/>
      <c r="CP37" s="235" t="s">
        <v>249</v>
      </c>
      <c r="CQ37" s="20" t="s">
        <v>107</v>
      </c>
      <c r="CR37" s="20" t="s">
        <v>107</v>
      </c>
      <c r="CS37" s="20" t="s">
        <v>106</v>
      </c>
      <c r="CT37" s="235" t="s">
        <v>106</v>
      </c>
      <c r="CU37" s="235" t="s">
        <v>260</v>
      </c>
      <c r="CV37" s="20" t="s">
        <v>107</v>
      </c>
      <c r="CW37" s="20" t="s">
        <v>106</v>
      </c>
      <c r="CX37" s="20" t="s">
        <v>106</v>
      </c>
      <c r="CY37" s="235" t="s">
        <v>106</v>
      </c>
      <c r="CZ37" s="235" t="s">
        <v>264</v>
      </c>
      <c r="DA37" s="20" t="s">
        <v>107</v>
      </c>
      <c r="DB37" s="20" t="s">
        <v>107</v>
      </c>
      <c r="DC37" s="20" t="s">
        <v>107</v>
      </c>
      <c r="DD37" s="235" t="s">
        <v>107</v>
      </c>
      <c r="DE37" s="235" t="s">
        <v>269</v>
      </c>
      <c r="DF37" s="20" t="s">
        <v>107</v>
      </c>
      <c r="DG37" s="20" t="s">
        <v>107</v>
      </c>
      <c r="DH37" s="20" t="s">
        <v>107</v>
      </c>
      <c r="DI37" s="235" t="s">
        <v>107</v>
      </c>
      <c r="DJ37" s="235" t="s">
        <v>330</v>
      </c>
      <c r="DK37" s="20" t="s">
        <v>107</v>
      </c>
      <c r="DL37" s="20" t="s">
        <v>107</v>
      </c>
      <c r="DM37" s="20" t="s">
        <v>106</v>
      </c>
      <c r="DN37" s="235" t="s">
        <v>107</v>
      </c>
      <c r="DO37" s="235" t="s">
        <v>281</v>
      </c>
      <c r="DP37" s="20" t="s">
        <v>107</v>
      </c>
      <c r="DQ37" s="20" t="s">
        <v>106</v>
      </c>
      <c r="DR37" s="20" t="s">
        <v>106</v>
      </c>
      <c r="DS37" s="235" t="s">
        <v>106</v>
      </c>
      <c r="DT37" s="235" t="s">
        <v>292</v>
      </c>
      <c r="DU37" s="37" t="s">
        <v>107</v>
      </c>
      <c r="DV37" s="37" t="s">
        <v>106</v>
      </c>
      <c r="DW37" s="37" t="s">
        <v>106</v>
      </c>
      <c r="DX37" s="329" t="s">
        <v>106</v>
      </c>
      <c r="DY37" s="329" t="s">
        <v>298</v>
      </c>
    </row>
    <row r="38" spans="1:136" ht="106.5" customHeight="1" x14ac:dyDescent="0.25">
      <c r="A38" s="308"/>
      <c r="B38" s="288"/>
      <c r="C38" s="282"/>
      <c r="D38" s="23" t="s">
        <v>60</v>
      </c>
      <c r="E38" s="20" t="s">
        <v>107</v>
      </c>
      <c r="F38" s="20" t="s">
        <v>107</v>
      </c>
      <c r="G38" s="20" t="s">
        <v>106</v>
      </c>
      <c r="H38" s="237"/>
      <c r="I38" s="237"/>
      <c r="J38" s="20" t="s">
        <v>107</v>
      </c>
      <c r="K38" s="20" t="s">
        <v>107</v>
      </c>
      <c r="L38" s="20" t="s">
        <v>107</v>
      </c>
      <c r="M38" s="237"/>
      <c r="N38" s="237"/>
      <c r="O38" s="20" t="s">
        <v>107</v>
      </c>
      <c r="P38" s="20" t="s">
        <v>107</v>
      </c>
      <c r="Q38" s="20" t="s">
        <v>107</v>
      </c>
      <c r="R38" s="237"/>
      <c r="S38" s="239"/>
      <c r="T38" s="20" t="s">
        <v>107</v>
      </c>
      <c r="U38" s="20" t="s">
        <v>107</v>
      </c>
      <c r="V38" s="20" t="s">
        <v>107</v>
      </c>
      <c r="W38" s="237"/>
      <c r="X38" s="237"/>
      <c r="Y38" s="20" t="s">
        <v>107</v>
      </c>
      <c r="Z38" s="20" t="s">
        <v>107</v>
      </c>
      <c r="AA38" s="20" t="s">
        <v>107</v>
      </c>
      <c r="AB38" s="237"/>
      <c r="AC38" s="237"/>
      <c r="AD38" s="20" t="s">
        <v>107</v>
      </c>
      <c r="AE38" s="20" t="s">
        <v>107</v>
      </c>
      <c r="AF38" s="20" t="s">
        <v>107</v>
      </c>
      <c r="AG38" s="237"/>
      <c r="AH38" s="237"/>
      <c r="AI38" s="20" t="s">
        <v>107</v>
      </c>
      <c r="AJ38" s="20" t="s">
        <v>107</v>
      </c>
      <c r="AK38" s="20" t="s">
        <v>106</v>
      </c>
      <c r="AL38" s="237"/>
      <c r="AM38" s="237"/>
      <c r="AN38" s="20" t="s">
        <v>107</v>
      </c>
      <c r="AO38" s="20" t="s">
        <v>106</v>
      </c>
      <c r="AP38" s="20" t="s">
        <v>107</v>
      </c>
      <c r="AQ38" s="237"/>
      <c r="AR38" s="237"/>
      <c r="AS38" s="20" t="s">
        <v>107</v>
      </c>
      <c r="AT38" s="20" t="s">
        <v>106</v>
      </c>
      <c r="AU38" s="20" t="s">
        <v>107</v>
      </c>
      <c r="AV38" s="237"/>
      <c r="AW38" s="237"/>
      <c r="AX38" s="20" t="s">
        <v>107</v>
      </c>
      <c r="AY38" s="20" t="s">
        <v>107</v>
      </c>
      <c r="AZ38" s="20" t="s">
        <v>107</v>
      </c>
      <c r="BA38" s="237"/>
      <c r="BB38" s="237"/>
      <c r="BC38" s="20" t="s">
        <v>107</v>
      </c>
      <c r="BD38" s="20" t="s">
        <v>106</v>
      </c>
      <c r="BE38" s="20" t="s">
        <v>106</v>
      </c>
      <c r="BF38" s="237"/>
      <c r="BG38" s="237"/>
      <c r="BH38" s="20" t="s">
        <v>107</v>
      </c>
      <c r="BI38" s="20" t="s">
        <v>107</v>
      </c>
      <c r="BJ38" s="20" t="s">
        <v>106</v>
      </c>
      <c r="BK38" s="237"/>
      <c r="BL38" s="237"/>
      <c r="BM38" s="20" t="s">
        <v>107</v>
      </c>
      <c r="BN38" s="20" t="s">
        <v>107</v>
      </c>
      <c r="BO38" s="20" t="s">
        <v>106</v>
      </c>
      <c r="BP38" s="237"/>
      <c r="BQ38" s="237"/>
      <c r="BR38" s="20" t="s">
        <v>107</v>
      </c>
      <c r="BS38" s="20" t="s">
        <v>107</v>
      </c>
      <c r="BT38" s="20" t="s">
        <v>107</v>
      </c>
      <c r="BU38" s="237"/>
      <c r="BV38" s="237"/>
      <c r="BW38" s="20" t="s">
        <v>107</v>
      </c>
      <c r="BX38" s="20" t="s">
        <v>106</v>
      </c>
      <c r="BY38" s="20" t="s">
        <v>106</v>
      </c>
      <c r="BZ38" s="237"/>
      <c r="CA38" s="237"/>
      <c r="CB38" s="20" t="s">
        <v>107</v>
      </c>
      <c r="CC38" s="20" t="s">
        <v>106</v>
      </c>
      <c r="CD38" s="20" t="s">
        <v>106</v>
      </c>
      <c r="CE38" s="237"/>
      <c r="CF38" s="237"/>
      <c r="CG38" s="20" t="s">
        <v>107</v>
      </c>
      <c r="CH38" s="20" t="s">
        <v>107</v>
      </c>
      <c r="CI38" s="20" t="s">
        <v>107</v>
      </c>
      <c r="CJ38" s="237"/>
      <c r="CK38" s="237"/>
      <c r="CL38" s="20" t="s">
        <v>107</v>
      </c>
      <c r="CM38" s="20" t="s">
        <v>106</v>
      </c>
      <c r="CN38" s="20" t="s">
        <v>106</v>
      </c>
      <c r="CO38" s="237"/>
      <c r="CP38" s="237"/>
      <c r="CQ38" s="20" t="s">
        <v>107</v>
      </c>
      <c r="CR38" s="20" t="s">
        <v>107</v>
      </c>
      <c r="CS38" s="20" t="s">
        <v>106</v>
      </c>
      <c r="CT38" s="237"/>
      <c r="CU38" s="237"/>
      <c r="CV38" s="20" t="s">
        <v>107</v>
      </c>
      <c r="CW38" s="20" t="s">
        <v>106</v>
      </c>
      <c r="CX38" s="20" t="s">
        <v>106</v>
      </c>
      <c r="CY38" s="237"/>
      <c r="CZ38" s="237"/>
      <c r="DA38" s="20" t="s">
        <v>107</v>
      </c>
      <c r="DB38" s="20" t="s">
        <v>107</v>
      </c>
      <c r="DC38" s="20" t="s">
        <v>107</v>
      </c>
      <c r="DD38" s="237"/>
      <c r="DE38" s="237"/>
      <c r="DF38" s="20" t="s">
        <v>107</v>
      </c>
      <c r="DG38" s="20" t="s">
        <v>107</v>
      </c>
      <c r="DH38" s="20" t="s">
        <v>107</v>
      </c>
      <c r="DI38" s="237"/>
      <c r="DJ38" s="237"/>
      <c r="DK38" s="20" t="s">
        <v>107</v>
      </c>
      <c r="DL38" s="20" t="s">
        <v>107</v>
      </c>
      <c r="DM38" s="20" t="s">
        <v>106</v>
      </c>
      <c r="DN38" s="237"/>
      <c r="DO38" s="237"/>
      <c r="DP38" s="20" t="s">
        <v>107</v>
      </c>
      <c r="DQ38" s="20" t="s">
        <v>107</v>
      </c>
      <c r="DR38" s="20" t="s">
        <v>106</v>
      </c>
      <c r="DS38" s="237"/>
      <c r="DT38" s="237"/>
      <c r="DU38" s="37" t="s">
        <v>107</v>
      </c>
      <c r="DV38" s="37" t="s">
        <v>107</v>
      </c>
      <c r="DW38" s="37" t="s">
        <v>107</v>
      </c>
      <c r="DX38" s="331"/>
      <c r="DY38" s="331"/>
    </row>
    <row r="39" spans="1:136" ht="39.75" customHeight="1" x14ac:dyDescent="0.25">
      <c r="A39" s="308"/>
      <c r="B39" s="288" t="s">
        <v>91</v>
      </c>
      <c r="C39" s="282" t="s">
        <v>93</v>
      </c>
      <c r="D39" s="23" t="s">
        <v>108</v>
      </c>
      <c r="E39" s="20" t="s">
        <v>66</v>
      </c>
      <c r="F39" s="20" t="s">
        <v>66</v>
      </c>
      <c r="G39" s="20" t="s">
        <v>66</v>
      </c>
      <c r="H39" s="235" t="s">
        <v>107</v>
      </c>
      <c r="I39" s="238" t="s">
        <v>333</v>
      </c>
      <c r="J39" s="39" t="s">
        <v>66</v>
      </c>
      <c r="K39" s="39" t="s">
        <v>66</v>
      </c>
      <c r="L39" s="39" t="s">
        <v>66</v>
      </c>
      <c r="M39" s="235" t="s">
        <v>107</v>
      </c>
      <c r="N39" s="235" t="s">
        <v>342</v>
      </c>
      <c r="O39" s="39" t="s">
        <v>66</v>
      </c>
      <c r="P39" s="39" t="s">
        <v>66</v>
      </c>
      <c r="Q39" s="39" t="s">
        <v>66</v>
      </c>
      <c r="R39" s="235" t="s">
        <v>66</v>
      </c>
      <c r="S39" s="235" t="s">
        <v>131</v>
      </c>
      <c r="T39" s="39" t="s">
        <v>66</v>
      </c>
      <c r="U39" s="39" t="s">
        <v>66</v>
      </c>
      <c r="V39" s="39" t="s">
        <v>66</v>
      </c>
      <c r="W39" s="235" t="s">
        <v>106</v>
      </c>
      <c r="X39" s="235" t="s">
        <v>357</v>
      </c>
      <c r="Y39" s="39" t="s">
        <v>66</v>
      </c>
      <c r="Z39" s="39" t="s">
        <v>66</v>
      </c>
      <c r="AA39" s="39" t="s">
        <v>66</v>
      </c>
      <c r="AB39" s="235" t="s">
        <v>106</v>
      </c>
      <c r="AC39" s="235" t="s">
        <v>142</v>
      </c>
      <c r="AD39" s="39" t="s">
        <v>66</v>
      </c>
      <c r="AE39" s="39" t="s">
        <v>66</v>
      </c>
      <c r="AF39" s="39" t="s">
        <v>66</v>
      </c>
      <c r="AG39" s="235" t="s">
        <v>106</v>
      </c>
      <c r="AH39" s="235" t="s">
        <v>146</v>
      </c>
      <c r="AI39" s="39" t="s">
        <v>66</v>
      </c>
      <c r="AJ39" s="39" t="s">
        <v>66</v>
      </c>
      <c r="AK39" s="39" t="s">
        <v>66</v>
      </c>
      <c r="AL39" s="235" t="s">
        <v>106</v>
      </c>
      <c r="AM39" s="235" t="s">
        <v>156</v>
      </c>
      <c r="AN39" s="39" t="s">
        <v>66</v>
      </c>
      <c r="AO39" s="39" t="s">
        <v>66</v>
      </c>
      <c r="AP39" s="39" t="s">
        <v>66</v>
      </c>
      <c r="AQ39" s="235" t="s">
        <v>106</v>
      </c>
      <c r="AR39" s="235" t="s">
        <v>161</v>
      </c>
      <c r="AS39" s="20" t="s">
        <v>107</v>
      </c>
      <c r="AT39" s="20" t="s">
        <v>106</v>
      </c>
      <c r="AU39" s="20" t="s">
        <v>107</v>
      </c>
      <c r="AV39" s="235" t="s">
        <v>107</v>
      </c>
      <c r="AW39" s="235" t="s">
        <v>388</v>
      </c>
      <c r="AX39" s="20" t="s">
        <v>107</v>
      </c>
      <c r="AY39" s="20" t="s">
        <v>106</v>
      </c>
      <c r="AZ39" s="20" t="s">
        <v>107</v>
      </c>
      <c r="BA39" s="235" t="s">
        <v>106</v>
      </c>
      <c r="BB39" s="235" t="s">
        <v>182</v>
      </c>
      <c r="BC39" s="20" t="s">
        <v>66</v>
      </c>
      <c r="BD39" s="20" t="s">
        <v>66</v>
      </c>
      <c r="BE39" s="20" t="s">
        <v>66</v>
      </c>
      <c r="BF39" s="235" t="s">
        <v>66</v>
      </c>
      <c r="BG39" s="235" t="s">
        <v>197</v>
      </c>
      <c r="BH39" s="39" t="s">
        <v>66</v>
      </c>
      <c r="BI39" s="39" t="s">
        <v>66</v>
      </c>
      <c r="BJ39" s="39" t="s">
        <v>66</v>
      </c>
      <c r="BK39" s="235" t="s">
        <v>107</v>
      </c>
      <c r="BL39" s="235" t="s">
        <v>213</v>
      </c>
      <c r="BM39" s="39" t="s">
        <v>66</v>
      </c>
      <c r="BN39" s="39" t="s">
        <v>66</v>
      </c>
      <c r="BO39" s="39" t="s">
        <v>66</v>
      </c>
      <c r="BP39" s="235" t="s">
        <v>107</v>
      </c>
      <c r="BQ39" s="235" t="s">
        <v>221</v>
      </c>
      <c r="BR39" s="39" t="s">
        <v>66</v>
      </c>
      <c r="BS39" s="39" t="s">
        <v>66</v>
      </c>
      <c r="BT39" s="39" t="s">
        <v>66</v>
      </c>
      <c r="BU39" s="235" t="s">
        <v>107</v>
      </c>
      <c r="BV39" s="235" t="s">
        <v>225</v>
      </c>
      <c r="BW39" s="39" t="s">
        <v>66</v>
      </c>
      <c r="BX39" s="39" t="s">
        <v>66</v>
      </c>
      <c r="BY39" s="39" t="s">
        <v>66</v>
      </c>
      <c r="BZ39" s="235" t="s">
        <v>107</v>
      </c>
      <c r="CA39" s="235" t="s">
        <v>229</v>
      </c>
      <c r="CB39" s="39" t="s">
        <v>66</v>
      </c>
      <c r="CC39" s="39" t="s">
        <v>66</v>
      </c>
      <c r="CD39" s="39" t="s">
        <v>66</v>
      </c>
      <c r="CE39" s="235"/>
      <c r="CF39" s="235" t="s">
        <v>231</v>
      </c>
      <c r="CG39" s="39" t="s">
        <v>66</v>
      </c>
      <c r="CH39" s="39" t="s">
        <v>66</v>
      </c>
      <c r="CI39" s="39" t="s">
        <v>66</v>
      </c>
      <c r="CJ39" s="235" t="s">
        <v>106</v>
      </c>
      <c r="CK39" s="235" t="s">
        <v>239</v>
      </c>
      <c r="CL39" s="39" t="s">
        <v>66</v>
      </c>
      <c r="CM39" s="39" t="s">
        <v>66</v>
      </c>
      <c r="CN39" s="39" t="s">
        <v>66</v>
      </c>
      <c r="CO39" s="235"/>
      <c r="CP39" s="235" t="s">
        <v>247</v>
      </c>
      <c r="CQ39" s="39" t="s">
        <v>66</v>
      </c>
      <c r="CR39" s="39" t="s">
        <v>66</v>
      </c>
      <c r="CS39" s="39" t="s">
        <v>66</v>
      </c>
      <c r="CT39" s="235" t="s">
        <v>107</v>
      </c>
      <c r="CU39" s="235" t="s">
        <v>247</v>
      </c>
      <c r="CV39" s="39" t="s">
        <v>66</v>
      </c>
      <c r="CW39" s="39" t="s">
        <v>66</v>
      </c>
      <c r="CX39" s="39" t="s">
        <v>66</v>
      </c>
      <c r="CY39" s="235" t="s">
        <v>106</v>
      </c>
      <c r="CZ39" s="235" t="s">
        <v>265</v>
      </c>
      <c r="DA39" s="39" t="s">
        <v>66</v>
      </c>
      <c r="DB39" s="39" t="s">
        <v>66</v>
      </c>
      <c r="DC39" s="39" t="s">
        <v>66</v>
      </c>
      <c r="DD39" s="235" t="s">
        <v>107</v>
      </c>
      <c r="DE39" s="235" t="s">
        <v>270</v>
      </c>
      <c r="DF39" s="39" t="s">
        <v>66</v>
      </c>
      <c r="DG39" s="39" t="s">
        <v>66</v>
      </c>
      <c r="DH39" s="39" t="s">
        <v>66</v>
      </c>
      <c r="DI39" s="235" t="s">
        <v>107</v>
      </c>
      <c r="DJ39" s="235" t="s">
        <v>330</v>
      </c>
      <c r="DK39" s="39" t="s">
        <v>66</v>
      </c>
      <c r="DL39" s="39" t="s">
        <v>66</v>
      </c>
      <c r="DM39" s="39" t="s">
        <v>66</v>
      </c>
      <c r="DN39" s="235" t="s">
        <v>107</v>
      </c>
      <c r="DO39" s="235" t="s">
        <v>281</v>
      </c>
      <c r="DP39" s="39" t="s">
        <v>66</v>
      </c>
      <c r="DQ39" s="39" t="s">
        <v>66</v>
      </c>
      <c r="DR39" s="39" t="s">
        <v>66</v>
      </c>
      <c r="DS39" s="235" t="s">
        <v>106</v>
      </c>
      <c r="DT39" s="235" t="s">
        <v>287</v>
      </c>
      <c r="DU39" s="39" t="s">
        <v>66</v>
      </c>
      <c r="DV39" s="39" t="s">
        <v>66</v>
      </c>
      <c r="DW39" s="39" t="s">
        <v>66</v>
      </c>
      <c r="DX39" s="329" t="s">
        <v>107</v>
      </c>
      <c r="DY39" s="329" t="s">
        <v>296</v>
      </c>
    </row>
    <row r="40" spans="1:136" ht="29.25" customHeight="1" x14ac:dyDescent="0.25">
      <c r="A40" s="308"/>
      <c r="B40" s="288"/>
      <c r="C40" s="282"/>
      <c r="D40" s="23" t="s">
        <v>104</v>
      </c>
      <c r="E40" s="20" t="s">
        <v>107</v>
      </c>
      <c r="F40" s="20" t="s">
        <v>107</v>
      </c>
      <c r="G40" s="20" t="s">
        <v>107</v>
      </c>
      <c r="H40" s="236"/>
      <c r="I40" s="240"/>
      <c r="J40" s="20" t="s">
        <v>107</v>
      </c>
      <c r="K40" s="20" t="s">
        <v>107</v>
      </c>
      <c r="L40" s="20" t="s">
        <v>107</v>
      </c>
      <c r="M40" s="236"/>
      <c r="N40" s="236"/>
      <c r="O40" s="20" t="s">
        <v>66</v>
      </c>
      <c r="P40" s="20" t="s">
        <v>66</v>
      </c>
      <c r="Q40" s="20" t="s">
        <v>66</v>
      </c>
      <c r="R40" s="236"/>
      <c r="S40" s="236"/>
      <c r="T40" s="20" t="s">
        <v>107</v>
      </c>
      <c r="U40" s="20" t="s">
        <v>106</v>
      </c>
      <c r="V40" s="20" t="s">
        <v>106</v>
      </c>
      <c r="W40" s="236"/>
      <c r="X40" s="236"/>
      <c r="Y40" s="20" t="s">
        <v>107</v>
      </c>
      <c r="Z40" s="20" t="s">
        <v>107</v>
      </c>
      <c r="AA40" s="20" t="s">
        <v>107</v>
      </c>
      <c r="AB40" s="236"/>
      <c r="AC40" s="236"/>
      <c r="AD40" s="20" t="s">
        <v>107</v>
      </c>
      <c r="AE40" s="20" t="s">
        <v>106</v>
      </c>
      <c r="AF40" s="20" t="s">
        <v>106</v>
      </c>
      <c r="AG40" s="236"/>
      <c r="AH40" s="236"/>
      <c r="AI40" s="20" t="s">
        <v>107</v>
      </c>
      <c r="AJ40" s="20" t="s">
        <v>106</v>
      </c>
      <c r="AK40" s="20" t="s">
        <v>107</v>
      </c>
      <c r="AL40" s="236"/>
      <c r="AM40" s="236"/>
      <c r="AN40" s="20" t="s">
        <v>107</v>
      </c>
      <c r="AO40" s="20" t="s">
        <v>107</v>
      </c>
      <c r="AP40" s="20" t="s">
        <v>106</v>
      </c>
      <c r="AQ40" s="236"/>
      <c r="AR40" s="236"/>
      <c r="AS40" s="20" t="s">
        <v>107</v>
      </c>
      <c r="AT40" s="20" t="s">
        <v>107</v>
      </c>
      <c r="AU40" s="20" t="s">
        <v>106</v>
      </c>
      <c r="AV40" s="236"/>
      <c r="AW40" s="236"/>
      <c r="AX40" s="20" t="s">
        <v>107</v>
      </c>
      <c r="AY40" s="20" t="s">
        <v>107</v>
      </c>
      <c r="AZ40" s="20" t="s">
        <v>107</v>
      </c>
      <c r="BA40" s="236"/>
      <c r="BB40" s="236"/>
      <c r="BC40" s="20" t="s">
        <v>66</v>
      </c>
      <c r="BD40" s="20" t="s">
        <v>66</v>
      </c>
      <c r="BE40" s="20" t="s">
        <v>66</v>
      </c>
      <c r="BF40" s="236"/>
      <c r="BG40" s="236"/>
      <c r="BH40" s="20" t="s">
        <v>107</v>
      </c>
      <c r="BI40" s="20" t="s">
        <v>107</v>
      </c>
      <c r="BJ40" s="20" t="s">
        <v>107</v>
      </c>
      <c r="BK40" s="236"/>
      <c r="BL40" s="236"/>
      <c r="BM40" s="20" t="s">
        <v>107</v>
      </c>
      <c r="BN40" s="20" t="s">
        <v>107</v>
      </c>
      <c r="BO40" s="20" t="s">
        <v>107</v>
      </c>
      <c r="BP40" s="236"/>
      <c r="BQ40" s="236"/>
      <c r="BR40" s="20" t="s">
        <v>107</v>
      </c>
      <c r="BS40" s="20" t="s">
        <v>107</v>
      </c>
      <c r="BT40" s="20" t="s">
        <v>107</v>
      </c>
      <c r="BU40" s="236"/>
      <c r="BV40" s="236"/>
      <c r="BW40" s="20" t="s">
        <v>107</v>
      </c>
      <c r="BX40" s="20" t="s">
        <v>107</v>
      </c>
      <c r="BY40" s="20" t="s">
        <v>107</v>
      </c>
      <c r="BZ40" s="236"/>
      <c r="CA40" s="236"/>
      <c r="CB40" s="20" t="s">
        <v>107</v>
      </c>
      <c r="CC40" s="20" t="s">
        <v>106</v>
      </c>
      <c r="CD40" s="20" t="s">
        <v>106</v>
      </c>
      <c r="CE40" s="236"/>
      <c r="CF40" s="236"/>
      <c r="CG40" s="20" t="s">
        <v>107</v>
      </c>
      <c r="CH40" s="20" t="s">
        <v>107</v>
      </c>
      <c r="CI40" s="20" t="s">
        <v>107</v>
      </c>
      <c r="CJ40" s="236"/>
      <c r="CK40" s="236"/>
      <c r="CL40" s="20" t="s">
        <v>107</v>
      </c>
      <c r="CM40" s="20" t="s">
        <v>107</v>
      </c>
      <c r="CN40" s="20" t="s">
        <v>107</v>
      </c>
      <c r="CO40" s="236"/>
      <c r="CP40" s="236"/>
      <c r="CQ40" s="20" t="s">
        <v>107</v>
      </c>
      <c r="CR40" s="20" t="s">
        <v>107</v>
      </c>
      <c r="CS40" s="20" t="s">
        <v>107</v>
      </c>
      <c r="CT40" s="236"/>
      <c r="CU40" s="236"/>
      <c r="CV40" s="20" t="s">
        <v>107</v>
      </c>
      <c r="CW40" s="20" t="s">
        <v>107</v>
      </c>
      <c r="CX40" s="20" t="s">
        <v>107</v>
      </c>
      <c r="CY40" s="236"/>
      <c r="CZ40" s="236"/>
      <c r="DA40" s="20" t="s">
        <v>107</v>
      </c>
      <c r="DB40" s="20" t="s">
        <v>107</v>
      </c>
      <c r="DC40" s="20" t="s">
        <v>107</v>
      </c>
      <c r="DD40" s="236"/>
      <c r="DE40" s="236"/>
      <c r="DF40" s="20" t="s">
        <v>107</v>
      </c>
      <c r="DG40" s="20" t="s">
        <v>107</v>
      </c>
      <c r="DH40" s="20" t="s">
        <v>107</v>
      </c>
      <c r="DI40" s="236"/>
      <c r="DJ40" s="236"/>
      <c r="DK40" s="20" t="s">
        <v>107</v>
      </c>
      <c r="DL40" s="20" t="s">
        <v>107</v>
      </c>
      <c r="DM40" s="20" t="s">
        <v>107</v>
      </c>
      <c r="DN40" s="236"/>
      <c r="DO40" s="236"/>
      <c r="DP40" s="20" t="s">
        <v>107</v>
      </c>
      <c r="DQ40" s="20" t="s">
        <v>106</v>
      </c>
      <c r="DR40" s="20" t="s">
        <v>106</v>
      </c>
      <c r="DS40" s="236"/>
      <c r="DT40" s="236"/>
      <c r="DU40" s="39" t="s">
        <v>66</v>
      </c>
      <c r="DV40" s="39" t="s">
        <v>66</v>
      </c>
      <c r="DW40" s="39" t="s">
        <v>66</v>
      </c>
      <c r="DX40" s="330"/>
      <c r="DY40" s="330"/>
    </row>
    <row r="41" spans="1:136" ht="30.75" customHeight="1" x14ac:dyDescent="0.25">
      <c r="A41" s="308"/>
      <c r="B41" s="288"/>
      <c r="C41" s="282"/>
      <c r="D41" s="23" t="s">
        <v>105</v>
      </c>
      <c r="E41" s="20" t="s">
        <v>107</v>
      </c>
      <c r="F41" s="20" t="s">
        <v>107</v>
      </c>
      <c r="G41" s="20" t="s">
        <v>107</v>
      </c>
      <c r="H41" s="236"/>
      <c r="I41" s="240"/>
      <c r="J41" s="20" t="s">
        <v>107</v>
      </c>
      <c r="K41" s="20" t="s">
        <v>107</v>
      </c>
      <c r="L41" s="20" t="s">
        <v>107</v>
      </c>
      <c r="M41" s="236"/>
      <c r="N41" s="236"/>
      <c r="O41" s="20" t="s">
        <v>66</v>
      </c>
      <c r="P41" s="20" t="s">
        <v>66</v>
      </c>
      <c r="Q41" s="20" t="s">
        <v>66</v>
      </c>
      <c r="R41" s="236"/>
      <c r="S41" s="236"/>
      <c r="T41" s="20" t="s">
        <v>107</v>
      </c>
      <c r="U41" s="20" t="s">
        <v>106</v>
      </c>
      <c r="V41" s="20" t="s">
        <v>107</v>
      </c>
      <c r="W41" s="236"/>
      <c r="X41" s="236"/>
      <c r="Y41" s="20" t="s">
        <v>107</v>
      </c>
      <c r="Z41" s="20" t="s">
        <v>106</v>
      </c>
      <c r="AA41" s="20" t="s">
        <v>107</v>
      </c>
      <c r="AB41" s="236"/>
      <c r="AC41" s="236"/>
      <c r="AD41" s="20" t="s">
        <v>107</v>
      </c>
      <c r="AE41" s="20" t="s">
        <v>107</v>
      </c>
      <c r="AF41" s="20" t="s">
        <v>107</v>
      </c>
      <c r="AG41" s="236"/>
      <c r="AH41" s="236"/>
      <c r="AI41" s="20" t="s">
        <v>107</v>
      </c>
      <c r="AJ41" s="20" t="s">
        <v>107</v>
      </c>
      <c r="AK41" s="20" t="s">
        <v>107</v>
      </c>
      <c r="AL41" s="236"/>
      <c r="AM41" s="236"/>
      <c r="AN41" s="20" t="s">
        <v>107</v>
      </c>
      <c r="AO41" s="20" t="s">
        <v>106</v>
      </c>
      <c r="AP41" s="20" t="s">
        <v>106</v>
      </c>
      <c r="AQ41" s="236"/>
      <c r="AR41" s="236"/>
      <c r="AS41" s="20" t="s">
        <v>107</v>
      </c>
      <c r="AT41" s="20" t="s">
        <v>107</v>
      </c>
      <c r="AU41" s="20" t="s">
        <v>107</v>
      </c>
      <c r="AV41" s="236"/>
      <c r="AW41" s="236"/>
      <c r="AX41" s="20" t="s">
        <v>107</v>
      </c>
      <c r="AY41" s="20" t="s">
        <v>107</v>
      </c>
      <c r="AZ41" s="20" t="s">
        <v>107</v>
      </c>
      <c r="BA41" s="236"/>
      <c r="BB41" s="236"/>
      <c r="BC41" s="20" t="s">
        <v>66</v>
      </c>
      <c r="BD41" s="20" t="s">
        <v>66</v>
      </c>
      <c r="BE41" s="20" t="s">
        <v>66</v>
      </c>
      <c r="BF41" s="236"/>
      <c r="BG41" s="236"/>
      <c r="BH41" s="20" t="s">
        <v>107</v>
      </c>
      <c r="BI41" s="20" t="s">
        <v>107</v>
      </c>
      <c r="BJ41" s="20" t="s">
        <v>107</v>
      </c>
      <c r="BK41" s="236"/>
      <c r="BL41" s="236"/>
      <c r="BM41" s="20" t="s">
        <v>107</v>
      </c>
      <c r="BN41" s="20" t="s">
        <v>107</v>
      </c>
      <c r="BO41" s="20" t="s">
        <v>107</v>
      </c>
      <c r="BP41" s="236"/>
      <c r="BQ41" s="236"/>
      <c r="BR41" s="20" t="s">
        <v>107</v>
      </c>
      <c r="BS41" s="20" t="s">
        <v>107</v>
      </c>
      <c r="BT41" s="20" t="s">
        <v>107</v>
      </c>
      <c r="BU41" s="236"/>
      <c r="BV41" s="236"/>
      <c r="BW41" s="20" t="s">
        <v>107</v>
      </c>
      <c r="BX41" s="20" t="s">
        <v>107</v>
      </c>
      <c r="BY41" s="20" t="s">
        <v>107</v>
      </c>
      <c r="BZ41" s="236"/>
      <c r="CA41" s="236"/>
      <c r="CB41" s="20" t="s">
        <v>107</v>
      </c>
      <c r="CC41" s="20" t="s">
        <v>107</v>
      </c>
      <c r="CD41" s="20" t="s">
        <v>107</v>
      </c>
      <c r="CE41" s="236"/>
      <c r="CF41" s="236"/>
      <c r="CG41" s="20" t="s">
        <v>107</v>
      </c>
      <c r="CH41" s="20" t="s">
        <v>107</v>
      </c>
      <c r="CI41" s="20" t="s">
        <v>107</v>
      </c>
      <c r="CJ41" s="236"/>
      <c r="CK41" s="236"/>
      <c r="CL41" s="20" t="s">
        <v>107</v>
      </c>
      <c r="CM41" s="20" t="s">
        <v>107</v>
      </c>
      <c r="CN41" s="20" t="s">
        <v>107</v>
      </c>
      <c r="CO41" s="236"/>
      <c r="CP41" s="236"/>
      <c r="CQ41" s="20" t="s">
        <v>107</v>
      </c>
      <c r="CR41" s="20" t="s">
        <v>107</v>
      </c>
      <c r="CS41" s="20" t="s">
        <v>107</v>
      </c>
      <c r="CT41" s="236"/>
      <c r="CU41" s="236"/>
      <c r="CV41" s="20" t="s">
        <v>107</v>
      </c>
      <c r="CW41" s="20" t="s">
        <v>107</v>
      </c>
      <c r="CX41" s="20" t="s">
        <v>107</v>
      </c>
      <c r="CY41" s="236"/>
      <c r="CZ41" s="236"/>
      <c r="DA41" s="20" t="s">
        <v>107</v>
      </c>
      <c r="DB41" s="20" t="s">
        <v>107</v>
      </c>
      <c r="DC41" s="20" t="s">
        <v>107</v>
      </c>
      <c r="DD41" s="236"/>
      <c r="DE41" s="236"/>
      <c r="DF41" s="20" t="s">
        <v>107</v>
      </c>
      <c r="DG41" s="20" t="s">
        <v>107</v>
      </c>
      <c r="DH41" s="20" t="s">
        <v>107</v>
      </c>
      <c r="DI41" s="236"/>
      <c r="DJ41" s="236"/>
      <c r="DK41" s="20" t="s">
        <v>107</v>
      </c>
      <c r="DL41" s="20" t="s">
        <v>107</v>
      </c>
      <c r="DM41" s="20" t="s">
        <v>107</v>
      </c>
      <c r="DN41" s="236"/>
      <c r="DO41" s="236"/>
      <c r="DP41" s="20" t="s">
        <v>107</v>
      </c>
      <c r="DQ41" s="20" t="s">
        <v>107</v>
      </c>
      <c r="DR41" s="20" t="s">
        <v>107</v>
      </c>
      <c r="DS41" s="236"/>
      <c r="DT41" s="236"/>
      <c r="DU41" s="39" t="s">
        <v>66</v>
      </c>
      <c r="DV41" s="39" t="s">
        <v>66</v>
      </c>
      <c r="DW41" s="39" t="s">
        <v>66</v>
      </c>
      <c r="DX41" s="330"/>
      <c r="DY41" s="330"/>
    </row>
    <row r="42" spans="1:136" ht="63" customHeight="1" thickBot="1" x14ac:dyDescent="0.3">
      <c r="A42" s="309"/>
      <c r="B42" s="288"/>
      <c r="C42" s="282"/>
      <c r="D42" s="23" t="s">
        <v>121</v>
      </c>
      <c r="E42" s="20" t="s">
        <v>107</v>
      </c>
      <c r="F42" s="20" t="s">
        <v>107</v>
      </c>
      <c r="G42" s="20" t="s">
        <v>107</v>
      </c>
      <c r="H42" s="237"/>
      <c r="I42" s="239"/>
      <c r="J42" s="20" t="s">
        <v>107</v>
      </c>
      <c r="K42" s="20" t="s">
        <v>107</v>
      </c>
      <c r="L42" s="20" t="s">
        <v>107</v>
      </c>
      <c r="M42" s="237"/>
      <c r="N42" s="237"/>
      <c r="O42" s="20" t="s">
        <v>66</v>
      </c>
      <c r="P42" s="20" t="s">
        <v>66</v>
      </c>
      <c r="Q42" s="20" t="s">
        <v>66</v>
      </c>
      <c r="R42" s="237"/>
      <c r="S42" s="237"/>
      <c r="T42" s="20" t="s">
        <v>107</v>
      </c>
      <c r="U42" s="20" t="s">
        <v>107</v>
      </c>
      <c r="V42" s="20" t="s">
        <v>106</v>
      </c>
      <c r="W42" s="237"/>
      <c r="X42" s="237"/>
      <c r="Y42" s="20" t="s">
        <v>107</v>
      </c>
      <c r="Z42" s="20" t="s">
        <v>106</v>
      </c>
      <c r="AA42" s="20" t="s">
        <v>107</v>
      </c>
      <c r="AB42" s="237"/>
      <c r="AC42" s="237"/>
      <c r="AD42" s="20" t="s">
        <v>107</v>
      </c>
      <c r="AE42" s="20" t="s">
        <v>107</v>
      </c>
      <c r="AF42" s="20" t="s">
        <v>107</v>
      </c>
      <c r="AG42" s="237"/>
      <c r="AH42" s="237"/>
      <c r="AI42" s="20" t="s">
        <v>107</v>
      </c>
      <c r="AJ42" s="20" t="s">
        <v>106</v>
      </c>
      <c r="AK42" s="20" t="s">
        <v>107</v>
      </c>
      <c r="AL42" s="237"/>
      <c r="AM42" s="237"/>
      <c r="AN42" s="20" t="s">
        <v>107</v>
      </c>
      <c r="AO42" s="20" t="s">
        <v>106</v>
      </c>
      <c r="AP42" s="20" t="s">
        <v>106</v>
      </c>
      <c r="AQ42" s="237"/>
      <c r="AR42" s="237"/>
      <c r="AS42" s="20" t="s">
        <v>107</v>
      </c>
      <c r="AT42" s="20" t="s">
        <v>107</v>
      </c>
      <c r="AU42" s="20" t="s">
        <v>107</v>
      </c>
      <c r="AV42" s="237"/>
      <c r="AW42" s="237"/>
      <c r="AX42" s="20" t="s">
        <v>107</v>
      </c>
      <c r="AY42" s="20" t="s">
        <v>107</v>
      </c>
      <c r="AZ42" s="20" t="s">
        <v>107</v>
      </c>
      <c r="BA42" s="237"/>
      <c r="BB42" s="237"/>
      <c r="BC42" s="20" t="s">
        <v>66</v>
      </c>
      <c r="BD42" s="20" t="s">
        <v>66</v>
      </c>
      <c r="BE42" s="20" t="s">
        <v>66</v>
      </c>
      <c r="BF42" s="237"/>
      <c r="BG42" s="237"/>
      <c r="BH42" s="20" t="s">
        <v>107</v>
      </c>
      <c r="BI42" s="20" t="s">
        <v>107</v>
      </c>
      <c r="BJ42" s="20" t="s">
        <v>107</v>
      </c>
      <c r="BK42" s="237"/>
      <c r="BL42" s="237"/>
      <c r="BM42" s="20" t="s">
        <v>107</v>
      </c>
      <c r="BN42" s="20" t="s">
        <v>107</v>
      </c>
      <c r="BO42" s="20" t="s">
        <v>107</v>
      </c>
      <c r="BP42" s="237"/>
      <c r="BQ42" s="237"/>
      <c r="BR42" s="20" t="s">
        <v>107</v>
      </c>
      <c r="BS42" s="20" t="s">
        <v>107</v>
      </c>
      <c r="BT42" s="20" t="s">
        <v>107</v>
      </c>
      <c r="BU42" s="237"/>
      <c r="BV42" s="237"/>
      <c r="BW42" s="20" t="s">
        <v>107</v>
      </c>
      <c r="BX42" s="20" t="s">
        <v>107</v>
      </c>
      <c r="BY42" s="20" t="s">
        <v>107</v>
      </c>
      <c r="BZ42" s="237"/>
      <c r="CA42" s="237"/>
      <c r="CB42" s="20" t="s">
        <v>107</v>
      </c>
      <c r="CC42" s="20" t="s">
        <v>107</v>
      </c>
      <c r="CD42" s="20" t="s">
        <v>106</v>
      </c>
      <c r="CE42" s="237"/>
      <c r="CF42" s="237"/>
      <c r="CG42" s="20" t="s">
        <v>107</v>
      </c>
      <c r="CH42" s="20" t="s">
        <v>107</v>
      </c>
      <c r="CI42" s="20" t="s">
        <v>107</v>
      </c>
      <c r="CJ42" s="237"/>
      <c r="CK42" s="237"/>
      <c r="CL42" s="20" t="s">
        <v>107</v>
      </c>
      <c r="CM42" s="20" t="s">
        <v>107</v>
      </c>
      <c r="CN42" s="20" t="s">
        <v>107</v>
      </c>
      <c r="CO42" s="237"/>
      <c r="CP42" s="237"/>
      <c r="CQ42" s="20" t="s">
        <v>107</v>
      </c>
      <c r="CR42" s="20" t="s">
        <v>107</v>
      </c>
      <c r="CS42" s="20" t="s">
        <v>107</v>
      </c>
      <c r="CT42" s="237"/>
      <c r="CU42" s="237"/>
      <c r="CV42" s="20" t="s">
        <v>107</v>
      </c>
      <c r="CW42" s="20" t="s">
        <v>107</v>
      </c>
      <c r="CX42" s="20" t="s">
        <v>107</v>
      </c>
      <c r="CY42" s="237"/>
      <c r="CZ42" s="237"/>
      <c r="DA42" s="20" t="s">
        <v>107</v>
      </c>
      <c r="DB42" s="20" t="s">
        <v>107</v>
      </c>
      <c r="DC42" s="20" t="s">
        <v>107</v>
      </c>
      <c r="DD42" s="237"/>
      <c r="DE42" s="237"/>
      <c r="DF42" s="20" t="s">
        <v>107</v>
      </c>
      <c r="DG42" s="20" t="s">
        <v>66</v>
      </c>
      <c r="DH42" s="20" t="s">
        <v>107</v>
      </c>
      <c r="DI42" s="237"/>
      <c r="DJ42" s="237"/>
      <c r="DK42" s="20" t="s">
        <v>107</v>
      </c>
      <c r="DL42" s="20" t="s">
        <v>107</v>
      </c>
      <c r="DM42" s="20" t="s">
        <v>107</v>
      </c>
      <c r="DN42" s="237"/>
      <c r="DO42" s="237"/>
      <c r="DP42" s="20" t="s">
        <v>107</v>
      </c>
      <c r="DQ42" s="20" t="s">
        <v>107</v>
      </c>
      <c r="DR42" s="20" t="s">
        <v>106</v>
      </c>
      <c r="DS42" s="237"/>
      <c r="DT42" s="237"/>
      <c r="DU42" s="39" t="s">
        <v>66</v>
      </c>
      <c r="DV42" s="39" t="s">
        <v>66</v>
      </c>
      <c r="DW42" s="39" t="s">
        <v>66</v>
      </c>
      <c r="DX42" s="331"/>
      <c r="DY42" s="331"/>
      <c r="DZ42" s="18" t="s">
        <v>135</v>
      </c>
      <c r="EA42" s="18" t="s">
        <v>136</v>
      </c>
      <c r="EB42" s="18" t="s">
        <v>137</v>
      </c>
      <c r="EC42" s="18" t="s">
        <v>138</v>
      </c>
      <c r="EE42" s="18" t="s">
        <v>150</v>
      </c>
      <c r="EF42" s="18" t="s">
        <v>151</v>
      </c>
    </row>
    <row r="43" spans="1:136" ht="34.5" customHeight="1" x14ac:dyDescent="0.25">
      <c r="A43" s="293" t="s">
        <v>133</v>
      </c>
      <c r="B43" s="294"/>
      <c r="C43" s="294"/>
      <c r="D43" s="295"/>
      <c r="E43" s="32">
        <f>COUNTIF(E7:E42,"SI ")</f>
        <v>0</v>
      </c>
      <c r="F43" s="32">
        <f t="shared" ref="F43:BQ43" si="0">COUNTIF(F7:F42,"SI ")</f>
        <v>20</v>
      </c>
      <c r="G43" s="32">
        <f t="shared" si="0"/>
        <v>20</v>
      </c>
      <c r="H43" s="32">
        <f t="shared" si="0"/>
        <v>7</v>
      </c>
      <c r="I43" s="32">
        <f t="shared" si="0"/>
        <v>0</v>
      </c>
      <c r="J43" s="32">
        <f t="shared" si="0"/>
        <v>0</v>
      </c>
      <c r="K43" s="32">
        <f t="shared" si="0"/>
        <v>5</v>
      </c>
      <c r="L43" s="32">
        <f t="shared" si="0"/>
        <v>0</v>
      </c>
      <c r="M43" s="32">
        <f t="shared" si="0"/>
        <v>2</v>
      </c>
      <c r="N43" s="32">
        <f t="shared" si="0"/>
        <v>0</v>
      </c>
      <c r="O43" s="32">
        <f t="shared" si="0"/>
        <v>0</v>
      </c>
      <c r="P43" s="32">
        <f t="shared" si="0"/>
        <v>2</v>
      </c>
      <c r="Q43" s="32">
        <f t="shared" si="0"/>
        <v>1</v>
      </c>
      <c r="R43" s="32">
        <f t="shared" si="0"/>
        <v>1</v>
      </c>
      <c r="S43" s="32">
        <f t="shared" si="0"/>
        <v>0</v>
      </c>
      <c r="T43" s="32">
        <f t="shared" si="0"/>
        <v>0</v>
      </c>
      <c r="U43" s="32">
        <f t="shared" si="0"/>
        <v>13</v>
      </c>
      <c r="V43" s="32">
        <f t="shared" si="0"/>
        <v>11</v>
      </c>
      <c r="W43" s="32">
        <f t="shared" si="0"/>
        <v>4</v>
      </c>
      <c r="X43" s="32">
        <f t="shared" si="0"/>
        <v>0</v>
      </c>
      <c r="Y43" s="32">
        <f t="shared" si="0"/>
        <v>0</v>
      </c>
      <c r="Z43" s="32">
        <f t="shared" si="0"/>
        <v>8</v>
      </c>
      <c r="AA43" s="32">
        <f t="shared" si="0"/>
        <v>0</v>
      </c>
      <c r="AB43" s="32">
        <f t="shared" si="0"/>
        <v>2</v>
      </c>
      <c r="AC43" s="32">
        <f t="shared" si="0"/>
        <v>0</v>
      </c>
      <c r="AD43" s="32">
        <f t="shared" si="0"/>
        <v>0</v>
      </c>
      <c r="AE43" s="32">
        <f t="shared" si="0"/>
        <v>17</v>
      </c>
      <c r="AF43" s="32">
        <f t="shared" si="0"/>
        <v>16</v>
      </c>
      <c r="AG43" s="32">
        <f t="shared" si="0"/>
        <v>6</v>
      </c>
      <c r="AH43" s="32">
        <f t="shared" si="0"/>
        <v>0</v>
      </c>
      <c r="AI43" s="32">
        <f t="shared" si="0"/>
        <v>0</v>
      </c>
      <c r="AJ43" s="32">
        <f t="shared" si="0"/>
        <v>9</v>
      </c>
      <c r="AK43" s="32">
        <f t="shared" si="0"/>
        <v>5</v>
      </c>
      <c r="AL43" s="32">
        <f t="shared" si="0"/>
        <v>4</v>
      </c>
      <c r="AM43" s="32">
        <f t="shared" si="0"/>
        <v>0</v>
      </c>
      <c r="AN43" s="32">
        <f t="shared" si="0"/>
        <v>0</v>
      </c>
      <c r="AO43" s="32">
        <f t="shared" si="0"/>
        <v>10</v>
      </c>
      <c r="AP43" s="32">
        <f t="shared" si="0"/>
        <v>5</v>
      </c>
      <c r="AQ43" s="32">
        <f t="shared" si="0"/>
        <v>2</v>
      </c>
      <c r="AR43" s="32">
        <f t="shared" si="0"/>
        <v>0</v>
      </c>
      <c r="AS43" s="32">
        <f t="shared" si="0"/>
        <v>0</v>
      </c>
      <c r="AT43" s="32">
        <f t="shared" si="0"/>
        <v>15</v>
      </c>
      <c r="AU43" s="32">
        <f t="shared" si="0"/>
        <v>8</v>
      </c>
      <c r="AV43" s="32">
        <f t="shared" si="0"/>
        <v>4</v>
      </c>
      <c r="AW43" s="32">
        <f t="shared" si="0"/>
        <v>0</v>
      </c>
      <c r="AX43" s="32">
        <f t="shared" si="0"/>
        <v>0</v>
      </c>
      <c r="AY43" s="32">
        <f t="shared" si="0"/>
        <v>9</v>
      </c>
      <c r="AZ43" s="32">
        <f t="shared" si="0"/>
        <v>2</v>
      </c>
      <c r="BA43" s="32">
        <f t="shared" si="0"/>
        <v>6</v>
      </c>
      <c r="BB43" s="32">
        <f t="shared" si="0"/>
        <v>0</v>
      </c>
      <c r="BC43" s="32">
        <f t="shared" si="0"/>
        <v>0</v>
      </c>
      <c r="BD43" s="32">
        <f t="shared" si="0"/>
        <v>4</v>
      </c>
      <c r="BE43" s="32">
        <f t="shared" si="0"/>
        <v>4</v>
      </c>
      <c r="BF43" s="32">
        <f t="shared" si="0"/>
        <v>3</v>
      </c>
      <c r="BG43" s="32">
        <f t="shared" si="0"/>
        <v>0</v>
      </c>
      <c r="BH43" s="32">
        <f t="shared" si="0"/>
        <v>0</v>
      </c>
      <c r="BI43" s="32">
        <f t="shared" si="0"/>
        <v>5</v>
      </c>
      <c r="BJ43" s="32">
        <f t="shared" si="0"/>
        <v>6</v>
      </c>
      <c r="BK43" s="32">
        <f t="shared" si="0"/>
        <v>2</v>
      </c>
      <c r="BL43" s="32">
        <f t="shared" si="0"/>
        <v>0</v>
      </c>
      <c r="BM43" s="32">
        <f t="shared" si="0"/>
        <v>0</v>
      </c>
      <c r="BN43" s="32">
        <f t="shared" si="0"/>
        <v>4</v>
      </c>
      <c r="BO43" s="32">
        <f t="shared" si="0"/>
        <v>3</v>
      </c>
      <c r="BP43" s="32">
        <f t="shared" si="0"/>
        <v>1</v>
      </c>
      <c r="BQ43" s="32">
        <f t="shared" si="0"/>
        <v>0</v>
      </c>
      <c r="BR43" s="32">
        <f t="shared" ref="BR43:CA43" si="1">COUNTIF(BR7:BR42,"SI ")</f>
        <v>0</v>
      </c>
      <c r="BS43" s="32">
        <f t="shared" si="1"/>
        <v>3</v>
      </c>
      <c r="BT43" s="32">
        <f t="shared" si="1"/>
        <v>1</v>
      </c>
      <c r="BU43" s="32">
        <f t="shared" si="1"/>
        <v>1</v>
      </c>
      <c r="BV43" s="32">
        <f t="shared" si="1"/>
        <v>0</v>
      </c>
      <c r="BW43" s="32">
        <f t="shared" si="1"/>
        <v>0</v>
      </c>
      <c r="BX43" s="32">
        <f t="shared" si="1"/>
        <v>7</v>
      </c>
      <c r="BY43" s="32">
        <f t="shared" si="1"/>
        <v>4</v>
      </c>
      <c r="BZ43" s="32">
        <f t="shared" si="1"/>
        <v>1</v>
      </c>
      <c r="CA43" s="32">
        <f t="shared" si="1"/>
        <v>0</v>
      </c>
      <c r="CB43" s="32">
        <f t="shared" ref="CB43:DY43" si="2">COUNTIF(CB7:CB42,"SI ")</f>
        <v>0</v>
      </c>
      <c r="CC43" s="32">
        <f t="shared" si="2"/>
        <v>12</v>
      </c>
      <c r="CD43" s="32">
        <f t="shared" si="2"/>
        <v>14</v>
      </c>
      <c r="CE43" s="32">
        <f t="shared" si="2"/>
        <v>4</v>
      </c>
      <c r="CF43" s="32">
        <f t="shared" si="2"/>
        <v>0</v>
      </c>
      <c r="CG43" s="32">
        <f t="shared" si="2"/>
        <v>0</v>
      </c>
      <c r="CH43" s="32">
        <f t="shared" si="2"/>
        <v>9</v>
      </c>
      <c r="CI43" s="32">
        <f t="shared" si="2"/>
        <v>2</v>
      </c>
      <c r="CJ43" s="32">
        <f t="shared" si="2"/>
        <v>3</v>
      </c>
      <c r="CK43" s="32">
        <f t="shared" si="2"/>
        <v>0</v>
      </c>
      <c r="CL43" s="32">
        <f t="shared" si="2"/>
        <v>0</v>
      </c>
      <c r="CM43" s="32">
        <f t="shared" si="2"/>
        <v>15</v>
      </c>
      <c r="CN43" s="32">
        <f t="shared" si="2"/>
        <v>5</v>
      </c>
      <c r="CO43" s="32">
        <f t="shared" si="2"/>
        <v>6</v>
      </c>
      <c r="CP43" s="32">
        <f t="shared" si="2"/>
        <v>0</v>
      </c>
      <c r="CQ43" s="32">
        <f t="shared" si="2"/>
        <v>0</v>
      </c>
      <c r="CR43" s="32">
        <f t="shared" si="2"/>
        <v>5</v>
      </c>
      <c r="CS43" s="32">
        <f t="shared" si="2"/>
        <v>2</v>
      </c>
      <c r="CT43" s="32">
        <f t="shared" si="2"/>
        <v>2</v>
      </c>
      <c r="CU43" s="32">
        <f t="shared" si="2"/>
        <v>0</v>
      </c>
      <c r="CV43" s="32">
        <f t="shared" si="2"/>
        <v>0</v>
      </c>
      <c r="CW43" s="32">
        <f t="shared" si="2"/>
        <v>5</v>
      </c>
      <c r="CX43" s="32">
        <f t="shared" si="2"/>
        <v>3</v>
      </c>
      <c r="CY43" s="32">
        <f t="shared" si="2"/>
        <v>3</v>
      </c>
      <c r="CZ43" s="32">
        <f t="shared" si="2"/>
        <v>0</v>
      </c>
      <c r="DA43" s="32">
        <f t="shared" si="2"/>
        <v>0</v>
      </c>
      <c r="DB43" s="32">
        <f t="shared" si="2"/>
        <v>0</v>
      </c>
      <c r="DC43" s="32">
        <f t="shared" si="2"/>
        <v>0</v>
      </c>
      <c r="DD43" s="32">
        <f t="shared" si="2"/>
        <v>0</v>
      </c>
      <c r="DE43" s="32">
        <f t="shared" si="2"/>
        <v>0</v>
      </c>
      <c r="DF43" s="32">
        <f t="shared" si="2"/>
        <v>0</v>
      </c>
      <c r="DG43" s="32">
        <f t="shared" si="2"/>
        <v>5</v>
      </c>
      <c r="DH43" s="32">
        <f t="shared" si="2"/>
        <v>1</v>
      </c>
      <c r="DI43" s="32">
        <f t="shared" si="2"/>
        <v>0</v>
      </c>
      <c r="DJ43" s="32">
        <f t="shared" si="2"/>
        <v>0</v>
      </c>
      <c r="DK43" s="32">
        <f t="shared" si="2"/>
        <v>0</v>
      </c>
      <c r="DL43" s="32">
        <f t="shared" si="2"/>
        <v>6</v>
      </c>
      <c r="DM43" s="32">
        <f t="shared" si="2"/>
        <v>3</v>
      </c>
      <c r="DN43" s="32">
        <f t="shared" si="2"/>
        <v>1</v>
      </c>
      <c r="DO43" s="32">
        <f t="shared" si="2"/>
        <v>0</v>
      </c>
      <c r="DP43" s="32">
        <f t="shared" si="2"/>
        <v>0</v>
      </c>
      <c r="DQ43" s="32">
        <f t="shared" si="2"/>
        <v>20</v>
      </c>
      <c r="DR43" s="32">
        <f t="shared" si="2"/>
        <v>21</v>
      </c>
      <c r="DS43" s="32">
        <f t="shared" si="2"/>
        <v>5</v>
      </c>
      <c r="DT43" s="32">
        <f t="shared" si="2"/>
        <v>0</v>
      </c>
      <c r="DU43" s="32">
        <f t="shared" si="2"/>
        <v>0</v>
      </c>
      <c r="DV43" s="32">
        <f t="shared" si="2"/>
        <v>5</v>
      </c>
      <c r="DW43" s="32">
        <f t="shared" si="2"/>
        <v>4</v>
      </c>
      <c r="DX43" s="32">
        <f t="shared" si="2"/>
        <v>1</v>
      </c>
      <c r="DY43" s="32">
        <f t="shared" si="2"/>
        <v>0</v>
      </c>
      <c r="DZ43" s="13">
        <f>SUM(E43+J43+O43+T43+Y43+AD43+AI43+AN43+AS43+AX43+BC43+BH43+BM43+BR43+BW43+CB43+CG43+CL43+CQ43+CV43+DA43+DF43+DK43+DP43+DU43)</f>
        <v>0</v>
      </c>
      <c r="EA43" s="13">
        <f t="shared" ref="EA43:EC43" si="3">SUM(F43+K43+P43+U43+Z43+AE43+AJ43+AO43+AT43+AY43+BD43+BI43+BN43+BS43+BX43+CC43+CH43+CM43+CR43+CW43+DB43+DG43+DL43+DQ43+DV43)</f>
        <v>213</v>
      </c>
      <c r="EB43" s="13">
        <f t="shared" si="3"/>
        <v>141</v>
      </c>
      <c r="EC43" s="13">
        <f t="shared" si="3"/>
        <v>71</v>
      </c>
      <c r="EE43" s="13">
        <f>36*25</f>
        <v>900</v>
      </c>
      <c r="EF43" s="13">
        <f>11*25</f>
        <v>275</v>
      </c>
    </row>
    <row r="44" spans="1:136" ht="34.5" customHeight="1" x14ac:dyDescent="0.25">
      <c r="A44" s="289" t="s">
        <v>134</v>
      </c>
      <c r="B44" s="290"/>
      <c r="C44" s="290"/>
      <c r="D44" s="291"/>
      <c r="E44" s="32">
        <f>COUNTIF(E7:E42,"NO ")</f>
        <v>35</v>
      </c>
      <c r="F44" s="32">
        <f t="shared" ref="F44:BQ44" si="4">COUNTIF(F7:F42,"NO ")</f>
        <v>15</v>
      </c>
      <c r="G44" s="32">
        <f t="shared" si="4"/>
        <v>15</v>
      </c>
      <c r="H44" s="32">
        <f t="shared" si="4"/>
        <v>4</v>
      </c>
      <c r="I44" s="32">
        <f t="shared" si="4"/>
        <v>0</v>
      </c>
      <c r="J44" s="32">
        <f t="shared" si="4"/>
        <v>28</v>
      </c>
      <c r="K44" s="32">
        <f t="shared" si="4"/>
        <v>23</v>
      </c>
      <c r="L44" s="32">
        <f t="shared" si="4"/>
        <v>28</v>
      </c>
      <c r="M44" s="32">
        <f t="shared" si="4"/>
        <v>9</v>
      </c>
      <c r="N44" s="32">
        <f t="shared" si="4"/>
        <v>0</v>
      </c>
      <c r="O44" s="32">
        <f t="shared" si="4"/>
        <v>25</v>
      </c>
      <c r="P44" s="32">
        <f t="shared" si="4"/>
        <v>23</v>
      </c>
      <c r="Q44" s="32">
        <f t="shared" si="4"/>
        <v>24</v>
      </c>
      <c r="R44" s="32">
        <f t="shared" si="4"/>
        <v>9</v>
      </c>
      <c r="S44" s="32">
        <f t="shared" si="4"/>
        <v>0</v>
      </c>
      <c r="T44" s="32">
        <f t="shared" si="4"/>
        <v>35</v>
      </c>
      <c r="U44" s="32">
        <f t="shared" si="4"/>
        <v>21</v>
      </c>
      <c r="V44" s="32">
        <f t="shared" si="4"/>
        <v>24</v>
      </c>
      <c r="W44" s="32">
        <f t="shared" si="4"/>
        <v>4</v>
      </c>
      <c r="X44" s="32">
        <f t="shared" si="4"/>
        <v>0</v>
      </c>
      <c r="Y44" s="32">
        <f t="shared" si="4"/>
        <v>30</v>
      </c>
      <c r="Z44" s="32">
        <f t="shared" si="4"/>
        <v>22</v>
      </c>
      <c r="AA44" s="32">
        <f t="shared" si="4"/>
        <v>30</v>
      </c>
      <c r="AB44" s="32">
        <f t="shared" si="4"/>
        <v>7</v>
      </c>
      <c r="AC44" s="32">
        <f t="shared" si="4"/>
        <v>0</v>
      </c>
      <c r="AD44" s="32">
        <f t="shared" si="4"/>
        <v>35</v>
      </c>
      <c r="AE44" s="32">
        <f t="shared" si="4"/>
        <v>18</v>
      </c>
      <c r="AF44" s="32">
        <f t="shared" si="4"/>
        <v>19</v>
      </c>
      <c r="AG44" s="32">
        <f t="shared" si="4"/>
        <v>2</v>
      </c>
      <c r="AH44" s="32">
        <f t="shared" si="4"/>
        <v>0</v>
      </c>
      <c r="AI44" s="32">
        <f t="shared" si="4"/>
        <v>35</v>
      </c>
      <c r="AJ44" s="32">
        <f t="shared" si="4"/>
        <v>26</v>
      </c>
      <c r="AK44" s="32">
        <f t="shared" si="4"/>
        <v>30</v>
      </c>
      <c r="AL44" s="32">
        <f t="shared" si="4"/>
        <v>6</v>
      </c>
      <c r="AM44" s="32">
        <f t="shared" si="4"/>
        <v>0</v>
      </c>
      <c r="AN44" s="32">
        <f t="shared" si="4"/>
        <v>35</v>
      </c>
      <c r="AO44" s="32">
        <f t="shared" si="4"/>
        <v>25</v>
      </c>
      <c r="AP44" s="32">
        <f t="shared" si="4"/>
        <v>30</v>
      </c>
      <c r="AQ44" s="32">
        <f t="shared" si="4"/>
        <v>8</v>
      </c>
      <c r="AR44" s="32">
        <f t="shared" si="4"/>
        <v>0</v>
      </c>
      <c r="AS44" s="32">
        <f t="shared" si="4"/>
        <v>36</v>
      </c>
      <c r="AT44" s="32">
        <f t="shared" si="4"/>
        <v>21</v>
      </c>
      <c r="AU44" s="32">
        <f t="shared" si="4"/>
        <v>28</v>
      </c>
      <c r="AV44" s="32">
        <f t="shared" si="4"/>
        <v>6</v>
      </c>
      <c r="AW44" s="32">
        <f t="shared" si="4"/>
        <v>0</v>
      </c>
      <c r="AX44" s="32">
        <f t="shared" si="4"/>
        <v>32</v>
      </c>
      <c r="AY44" s="32">
        <f t="shared" si="4"/>
        <v>22</v>
      </c>
      <c r="AZ44" s="32">
        <f t="shared" si="4"/>
        <v>30</v>
      </c>
      <c r="BA44" s="32">
        <f t="shared" si="4"/>
        <v>3</v>
      </c>
      <c r="BB44" s="32">
        <f t="shared" si="4"/>
        <v>0</v>
      </c>
      <c r="BC44" s="32">
        <f t="shared" si="4"/>
        <v>25</v>
      </c>
      <c r="BD44" s="32">
        <f t="shared" si="4"/>
        <v>20</v>
      </c>
      <c r="BE44" s="32">
        <f t="shared" si="4"/>
        <v>21</v>
      </c>
      <c r="BF44" s="32">
        <f t="shared" si="4"/>
        <v>7</v>
      </c>
      <c r="BG44" s="32">
        <f t="shared" si="4"/>
        <v>0</v>
      </c>
      <c r="BH44" s="32">
        <f t="shared" si="4"/>
        <v>35</v>
      </c>
      <c r="BI44" s="32">
        <f t="shared" si="4"/>
        <v>30</v>
      </c>
      <c r="BJ44" s="32">
        <f t="shared" si="4"/>
        <v>29</v>
      </c>
      <c r="BK44" s="32">
        <f t="shared" si="4"/>
        <v>9</v>
      </c>
      <c r="BL44" s="32">
        <f t="shared" si="4"/>
        <v>0</v>
      </c>
      <c r="BM44" s="32">
        <f t="shared" si="4"/>
        <v>35</v>
      </c>
      <c r="BN44" s="32">
        <f t="shared" si="4"/>
        <v>31</v>
      </c>
      <c r="BO44" s="32">
        <f t="shared" si="4"/>
        <v>32</v>
      </c>
      <c r="BP44" s="32">
        <f t="shared" si="4"/>
        <v>10</v>
      </c>
      <c r="BQ44" s="32">
        <f t="shared" si="4"/>
        <v>0</v>
      </c>
      <c r="BR44" s="32">
        <f t="shared" ref="BR44:CA44" si="5">COUNTIF(BR7:BR42,"NO ")</f>
        <v>35</v>
      </c>
      <c r="BS44" s="32">
        <f t="shared" si="5"/>
        <v>32</v>
      </c>
      <c r="BT44" s="32">
        <f t="shared" si="5"/>
        <v>34</v>
      </c>
      <c r="BU44" s="32">
        <f t="shared" si="5"/>
        <v>9</v>
      </c>
      <c r="BV44" s="32">
        <f t="shared" si="5"/>
        <v>0</v>
      </c>
      <c r="BW44" s="32">
        <f t="shared" si="5"/>
        <v>20</v>
      </c>
      <c r="BX44" s="32">
        <f t="shared" si="5"/>
        <v>13</v>
      </c>
      <c r="BY44" s="32">
        <f t="shared" si="5"/>
        <v>16</v>
      </c>
      <c r="BZ44" s="32">
        <f t="shared" si="5"/>
        <v>7</v>
      </c>
      <c r="CA44" s="32">
        <f t="shared" si="5"/>
        <v>0</v>
      </c>
      <c r="CB44" s="32">
        <f t="shared" ref="CB44:DY44" si="6">COUNTIF(CB7:CB42,"NO ")</f>
        <v>35</v>
      </c>
      <c r="CC44" s="32">
        <f t="shared" si="6"/>
        <v>20</v>
      </c>
      <c r="CD44" s="32">
        <f t="shared" si="6"/>
        <v>21</v>
      </c>
      <c r="CE44" s="32">
        <f t="shared" si="6"/>
        <v>5</v>
      </c>
      <c r="CF44" s="32">
        <f t="shared" si="6"/>
        <v>0</v>
      </c>
      <c r="CG44" s="32">
        <f t="shared" si="6"/>
        <v>35</v>
      </c>
      <c r="CH44" s="32">
        <f t="shared" si="6"/>
        <v>26</v>
      </c>
      <c r="CI44" s="32">
        <f t="shared" si="6"/>
        <v>33</v>
      </c>
      <c r="CJ44" s="32">
        <f t="shared" si="6"/>
        <v>8</v>
      </c>
      <c r="CK44" s="32">
        <f t="shared" si="6"/>
        <v>0</v>
      </c>
      <c r="CL44" s="32">
        <f t="shared" si="6"/>
        <v>35</v>
      </c>
      <c r="CM44" s="32">
        <f t="shared" si="6"/>
        <v>20</v>
      </c>
      <c r="CN44" s="32">
        <f t="shared" si="6"/>
        <v>30</v>
      </c>
      <c r="CO44" s="32">
        <f t="shared" si="6"/>
        <v>3</v>
      </c>
      <c r="CP44" s="32">
        <f t="shared" si="6"/>
        <v>0</v>
      </c>
      <c r="CQ44" s="32">
        <f t="shared" si="6"/>
        <v>35</v>
      </c>
      <c r="CR44" s="32">
        <f t="shared" si="6"/>
        <v>30</v>
      </c>
      <c r="CS44" s="32">
        <f t="shared" si="6"/>
        <v>33</v>
      </c>
      <c r="CT44" s="32">
        <f t="shared" si="6"/>
        <v>9</v>
      </c>
      <c r="CU44" s="32">
        <f t="shared" si="6"/>
        <v>0</v>
      </c>
      <c r="CV44" s="32">
        <f t="shared" si="6"/>
        <v>35</v>
      </c>
      <c r="CW44" s="32">
        <f t="shared" si="6"/>
        <v>30</v>
      </c>
      <c r="CX44" s="32">
        <f t="shared" si="6"/>
        <v>32</v>
      </c>
      <c r="CY44" s="32">
        <f t="shared" si="6"/>
        <v>8</v>
      </c>
      <c r="CZ44" s="32">
        <f t="shared" si="6"/>
        <v>0</v>
      </c>
      <c r="DA44" s="32">
        <f t="shared" si="6"/>
        <v>35</v>
      </c>
      <c r="DB44" s="32">
        <f t="shared" si="6"/>
        <v>35</v>
      </c>
      <c r="DC44" s="32">
        <f t="shared" si="6"/>
        <v>35</v>
      </c>
      <c r="DD44" s="32">
        <f t="shared" si="6"/>
        <v>11</v>
      </c>
      <c r="DE44" s="32">
        <f t="shared" si="6"/>
        <v>0</v>
      </c>
      <c r="DF44" s="32">
        <f t="shared" si="6"/>
        <v>35</v>
      </c>
      <c r="DG44" s="32">
        <f t="shared" si="6"/>
        <v>29</v>
      </c>
      <c r="DH44" s="32">
        <f t="shared" si="6"/>
        <v>34</v>
      </c>
      <c r="DI44" s="32">
        <f t="shared" si="6"/>
        <v>11</v>
      </c>
      <c r="DJ44" s="32">
        <f t="shared" si="6"/>
        <v>0</v>
      </c>
      <c r="DK44" s="32">
        <f t="shared" si="6"/>
        <v>35</v>
      </c>
      <c r="DL44" s="32">
        <f t="shared" si="6"/>
        <v>29</v>
      </c>
      <c r="DM44" s="32">
        <f t="shared" si="6"/>
        <v>32</v>
      </c>
      <c r="DN44" s="32">
        <f t="shared" si="6"/>
        <v>9</v>
      </c>
      <c r="DO44" s="32">
        <f t="shared" si="6"/>
        <v>0</v>
      </c>
      <c r="DP44" s="32">
        <f t="shared" si="6"/>
        <v>35</v>
      </c>
      <c r="DQ44" s="32">
        <f t="shared" si="6"/>
        <v>15</v>
      </c>
      <c r="DR44" s="32">
        <f t="shared" si="6"/>
        <v>14</v>
      </c>
      <c r="DS44" s="32">
        <f t="shared" si="6"/>
        <v>6</v>
      </c>
      <c r="DT44" s="32">
        <f t="shared" si="6"/>
        <v>0</v>
      </c>
      <c r="DU44" s="32">
        <f t="shared" si="6"/>
        <v>28</v>
      </c>
      <c r="DV44" s="32">
        <f t="shared" si="6"/>
        <v>23</v>
      </c>
      <c r="DW44" s="32">
        <f t="shared" si="6"/>
        <v>24</v>
      </c>
      <c r="DX44" s="32">
        <f t="shared" si="6"/>
        <v>9</v>
      </c>
      <c r="DY44" s="32">
        <f t="shared" si="6"/>
        <v>0</v>
      </c>
      <c r="DZ44" s="13">
        <f t="shared" ref="DZ44:DZ46" si="7">SUM(E44+J44+O44+T44+Y44+AD44+AI44+AN44+AS44+AX44+BC44+BH44+BM44+BR44+BW44+CB44+CG44+CL44+CQ44+CV44+DA44+DF44+DK44+DP44+DU44)</f>
        <v>819</v>
      </c>
      <c r="EA44" s="13">
        <f t="shared" ref="EA44:EA46" si="8">SUM(F44+K44+P44+U44+Z44+AE44+AJ44+AO44+AT44+AY44+BD44+BI44+BN44+BS44+BX44+CC44+CH44+CM44+CR44+CW44+DB44+DG44+DL44+DQ44+DV44)</f>
        <v>599</v>
      </c>
      <c r="EB44" s="13">
        <f t="shared" ref="EB44:EB46" si="9">SUM(G44+L44+Q44+V44+AA44+AF44+AK44+AP44+AU44+AZ44+BE44+BJ44+BO44+BT44+BY44+CD44+CI44+CN44+CS44+CX44+DC44+DH44+DM44+DR44+DW44)</f>
        <v>678</v>
      </c>
      <c r="EC44" s="13">
        <f t="shared" ref="EC44:EC46" si="10">SUM(H44+M44+R44+W44+AB44+AG44+AL44+AQ44+AV44+BA44+BF44+BK44+BP44+BU44+BZ44+CE44+CJ44+CO44+CT44+CY44+DD44+DI44+DN44+DS44+DX44)</f>
        <v>179</v>
      </c>
    </row>
    <row r="45" spans="1:136" ht="34.5" customHeight="1" x14ac:dyDescent="0.25">
      <c r="A45" s="289" t="s">
        <v>66</v>
      </c>
      <c r="B45" s="290"/>
      <c r="C45" s="290"/>
      <c r="D45" s="291"/>
      <c r="E45" s="32">
        <f>COUNTIF(E7:E42,"NO APLICA")</f>
        <v>1</v>
      </c>
      <c r="F45" s="32">
        <f t="shared" ref="F45:BQ45" si="11">COUNTIF(F7:F42,"NO APLICA")</f>
        <v>1</v>
      </c>
      <c r="G45" s="32">
        <f t="shared" si="11"/>
        <v>1</v>
      </c>
      <c r="H45" s="32">
        <f t="shared" si="11"/>
        <v>0</v>
      </c>
      <c r="I45" s="32">
        <f t="shared" si="11"/>
        <v>0</v>
      </c>
      <c r="J45" s="32">
        <f t="shared" si="11"/>
        <v>8</v>
      </c>
      <c r="K45" s="32">
        <f t="shared" si="11"/>
        <v>8</v>
      </c>
      <c r="L45" s="32">
        <f t="shared" si="11"/>
        <v>8</v>
      </c>
      <c r="M45" s="32">
        <f t="shared" si="11"/>
        <v>0</v>
      </c>
      <c r="N45" s="32">
        <f t="shared" si="11"/>
        <v>0</v>
      </c>
      <c r="O45" s="32">
        <f t="shared" si="11"/>
        <v>11</v>
      </c>
      <c r="P45" s="32">
        <f t="shared" si="11"/>
        <v>11</v>
      </c>
      <c r="Q45" s="32">
        <f t="shared" si="11"/>
        <v>11</v>
      </c>
      <c r="R45" s="32">
        <f t="shared" si="11"/>
        <v>1</v>
      </c>
      <c r="S45" s="32">
        <f t="shared" si="11"/>
        <v>0</v>
      </c>
      <c r="T45" s="32">
        <f t="shared" si="11"/>
        <v>1</v>
      </c>
      <c r="U45" s="32">
        <f t="shared" si="11"/>
        <v>2</v>
      </c>
      <c r="V45" s="32">
        <f t="shared" si="11"/>
        <v>1</v>
      </c>
      <c r="W45" s="32">
        <f t="shared" si="11"/>
        <v>0</v>
      </c>
      <c r="X45" s="32">
        <f t="shared" si="11"/>
        <v>0</v>
      </c>
      <c r="Y45" s="32">
        <f t="shared" si="11"/>
        <v>6</v>
      </c>
      <c r="Z45" s="32">
        <f t="shared" si="11"/>
        <v>6</v>
      </c>
      <c r="AA45" s="32">
        <f t="shared" si="11"/>
        <v>6</v>
      </c>
      <c r="AB45" s="32">
        <f t="shared" si="11"/>
        <v>0</v>
      </c>
      <c r="AC45" s="32">
        <f t="shared" si="11"/>
        <v>0</v>
      </c>
      <c r="AD45" s="32">
        <f t="shared" si="11"/>
        <v>1</v>
      </c>
      <c r="AE45" s="32">
        <f t="shared" si="11"/>
        <v>1</v>
      </c>
      <c r="AF45" s="32">
        <f t="shared" si="11"/>
        <v>1</v>
      </c>
      <c r="AG45" s="32">
        <f>COUNTIF(AG7:AG42,"NO APLICA")</f>
        <v>0</v>
      </c>
      <c r="AH45" s="32">
        <f t="shared" si="11"/>
        <v>0</v>
      </c>
      <c r="AI45" s="32">
        <f t="shared" si="11"/>
        <v>1</v>
      </c>
      <c r="AJ45" s="32">
        <f t="shared" si="11"/>
        <v>1</v>
      </c>
      <c r="AK45" s="32">
        <f t="shared" si="11"/>
        <v>1</v>
      </c>
      <c r="AL45" s="32">
        <f t="shared" si="11"/>
        <v>0</v>
      </c>
      <c r="AM45" s="32">
        <f t="shared" si="11"/>
        <v>0</v>
      </c>
      <c r="AN45" s="32">
        <f t="shared" si="11"/>
        <v>1</v>
      </c>
      <c r="AO45" s="32">
        <f t="shared" si="11"/>
        <v>1</v>
      </c>
      <c r="AP45" s="32">
        <f t="shared" si="11"/>
        <v>1</v>
      </c>
      <c r="AQ45" s="32">
        <f t="shared" si="11"/>
        <v>0</v>
      </c>
      <c r="AR45" s="32">
        <f t="shared" si="11"/>
        <v>0</v>
      </c>
      <c r="AS45" s="32">
        <f t="shared" si="11"/>
        <v>0</v>
      </c>
      <c r="AT45" s="32">
        <f t="shared" si="11"/>
        <v>0</v>
      </c>
      <c r="AU45" s="32">
        <f t="shared" si="11"/>
        <v>0</v>
      </c>
      <c r="AV45" s="32">
        <f t="shared" si="11"/>
        <v>0</v>
      </c>
      <c r="AW45" s="32">
        <f t="shared" si="11"/>
        <v>0</v>
      </c>
      <c r="AX45" s="32">
        <f t="shared" si="11"/>
        <v>4</v>
      </c>
      <c r="AY45" s="32">
        <f t="shared" si="11"/>
        <v>5</v>
      </c>
      <c r="AZ45" s="32">
        <f t="shared" si="11"/>
        <v>4</v>
      </c>
      <c r="BA45" s="32">
        <f t="shared" si="11"/>
        <v>0</v>
      </c>
      <c r="BB45" s="32">
        <f t="shared" si="11"/>
        <v>0</v>
      </c>
      <c r="BC45" s="32">
        <f t="shared" si="11"/>
        <v>11</v>
      </c>
      <c r="BD45" s="32">
        <f t="shared" si="11"/>
        <v>11</v>
      </c>
      <c r="BE45" s="32">
        <f t="shared" si="11"/>
        <v>11</v>
      </c>
      <c r="BF45" s="32">
        <f t="shared" si="11"/>
        <v>1</v>
      </c>
      <c r="BG45" s="32">
        <f t="shared" si="11"/>
        <v>0</v>
      </c>
      <c r="BH45" s="32">
        <f t="shared" si="11"/>
        <v>1</v>
      </c>
      <c r="BI45" s="32">
        <f t="shared" si="11"/>
        <v>1</v>
      </c>
      <c r="BJ45" s="32">
        <f t="shared" si="11"/>
        <v>1</v>
      </c>
      <c r="BK45" s="32">
        <f t="shared" si="11"/>
        <v>0</v>
      </c>
      <c r="BL45" s="32">
        <f t="shared" si="11"/>
        <v>0</v>
      </c>
      <c r="BM45" s="32">
        <f t="shared" si="11"/>
        <v>1</v>
      </c>
      <c r="BN45" s="32">
        <f t="shared" si="11"/>
        <v>1</v>
      </c>
      <c r="BO45" s="32">
        <f t="shared" si="11"/>
        <v>1</v>
      </c>
      <c r="BP45" s="32">
        <f t="shared" si="11"/>
        <v>0</v>
      </c>
      <c r="BQ45" s="32">
        <f t="shared" si="11"/>
        <v>0</v>
      </c>
      <c r="BR45" s="32">
        <f t="shared" ref="BR45:CA45" si="12">COUNTIF(BR7:BR42,"NO APLICA")</f>
        <v>1</v>
      </c>
      <c r="BS45" s="32">
        <f t="shared" si="12"/>
        <v>1</v>
      </c>
      <c r="BT45" s="32">
        <f t="shared" si="12"/>
        <v>1</v>
      </c>
      <c r="BU45" s="32">
        <f t="shared" si="12"/>
        <v>0</v>
      </c>
      <c r="BV45" s="32">
        <f t="shared" si="12"/>
        <v>0</v>
      </c>
      <c r="BW45" s="32">
        <f t="shared" si="12"/>
        <v>16</v>
      </c>
      <c r="BX45" s="32">
        <f t="shared" si="12"/>
        <v>16</v>
      </c>
      <c r="BY45" s="32">
        <f t="shared" si="12"/>
        <v>16</v>
      </c>
      <c r="BZ45" s="32">
        <f t="shared" si="12"/>
        <v>3</v>
      </c>
      <c r="CA45" s="32">
        <f t="shared" si="12"/>
        <v>0</v>
      </c>
      <c r="CB45" s="32">
        <f t="shared" ref="CB45:DY45" si="13">COUNTIF(CB7:CB42,"NO APLICA")</f>
        <v>1</v>
      </c>
      <c r="CC45" s="32">
        <f t="shared" si="13"/>
        <v>1</v>
      </c>
      <c r="CD45" s="32">
        <f t="shared" si="13"/>
        <v>1</v>
      </c>
      <c r="CE45" s="32">
        <f t="shared" si="13"/>
        <v>0</v>
      </c>
      <c r="CF45" s="32">
        <f t="shared" si="13"/>
        <v>0</v>
      </c>
      <c r="CG45" s="32">
        <f t="shared" si="13"/>
        <v>1</v>
      </c>
      <c r="CH45" s="32">
        <f t="shared" si="13"/>
        <v>1</v>
      </c>
      <c r="CI45" s="32">
        <f t="shared" si="13"/>
        <v>1</v>
      </c>
      <c r="CJ45" s="32">
        <f t="shared" si="13"/>
        <v>0</v>
      </c>
      <c r="CK45" s="32">
        <f t="shared" si="13"/>
        <v>0</v>
      </c>
      <c r="CL45" s="32">
        <f t="shared" si="13"/>
        <v>1</v>
      </c>
      <c r="CM45" s="32">
        <f t="shared" si="13"/>
        <v>1</v>
      </c>
      <c r="CN45" s="32">
        <f t="shared" si="13"/>
        <v>1</v>
      </c>
      <c r="CO45" s="32">
        <f t="shared" si="13"/>
        <v>0</v>
      </c>
      <c r="CP45" s="32">
        <f t="shared" si="13"/>
        <v>0</v>
      </c>
      <c r="CQ45" s="32">
        <f t="shared" si="13"/>
        <v>1</v>
      </c>
      <c r="CR45" s="32">
        <f t="shared" si="13"/>
        <v>1</v>
      </c>
      <c r="CS45" s="32">
        <f t="shared" si="13"/>
        <v>1</v>
      </c>
      <c r="CT45" s="32">
        <f t="shared" si="13"/>
        <v>0</v>
      </c>
      <c r="CU45" s="32">
        <f t="shared" si="13"/>
        <v>0</v>
      </c>
      <c r="CV45" s="32">
        <f t="shared" si="13"/>
        <v>1</v>
      </c>
      <c r="CW45" s="32">
        <f t="shared" si="13"/>
        <v>1</v>
      </c>
      <c r="CX45" s="32">
        <f t="shared" si="13"/>
        <v>1</v>
      </c>
      <c r="CY45" s="32">
        <f t="shared" si="13"/>
        <v>0</v>
      </c>
      <c r="CZ45" s="32">
        <f t="shared" si="13"/>
        <v>0</v>
      </c>
      <c r="DA45" s="32">
        <f t="shared" si="13"/>
        <v>1</v>
      </c>
      <c r="DB45" s="32">
        <f t="shared" si="13"/>
        <v>1</v>
      </c>
      <c r="DC45" s="32">
        <f t="shared" si="13"/>
        <v>1</v>
      </c>
      <c r="DD45" s="32">
        <f t="shared" si="13"/>
        <v>0</v>
      </c>
      <c r="DE45" s="32">
        <f t="shared" si="13"/>
        <v>0</v>
      </c>
      <c r="DF45" s="32">
        <f t="shared" si="13"/>
        <v>1</v>
      </c>
      <c r="DG45" s="32">
        <f t="shared" si="13"/>
        <v>2</v>
      </c>
      <c r="DH45" s="32">
        <f t="shared" si="13"/>
        <v>1</v>
      </c>
      <c r="DI45" s="32">
        <f t="shared" si="13"/>
        <v>0</v>
      </c>
      <c r="DJ45" s="32">
        <f t="shared" si="13"/>
        <v>0</v>
      </c>
      <c r="DK45" s="32">
        <f t="shared" si="13"/>
        <v>1</v>
      </c>
      <c r="DL45" s="32">
        <f t="shared" si="13"/>
        <v>1</v>
      </c>
      <c r="DM45" s="32">
        <f t="shared" si="13"/>
        <v>1</v>
      </c>
      <c r="DN45" s="32">
        <f t="shared" si="13"/>
        <v>1</v>
      </c>
      <c r="DO45" s="32">
        <f t="shared" si="13"/>
        <v>0</v>
      </c>
      <c r="DP45" s="32">
        <f t="shared" si="13"/>
        <v>1</v>
      </c>
      <c r="DQ45" s="32">
        <f t="shared" si="13"/>
        <v>1</v>
      </c>
      <c r="DR45" s="32">
        <f t="shared" si="13"/>
        <v>1</v>
      </c>
      <c r="DS45" s="32">
        <f t="shared" si="13"/>
        <v>0</v>
      </c>
      <c r="DT45" s="32">
        <f t="shared" si="13"/>
        <v>0</v>
      </c>
      <c r="DU45" s="32">
        <f t="shared" si="13"/>
        <v>8</v>
      </c>
      <c r="DV45" s="32">
        <f t="shared" si="13"/>
        <v>8</v>
      </c>
      <c r="DW45" s="32">
        <f t="shared" si="13"/>
        <v>8</v>
      </c>
      <c r="DX45" s="32">
        <f t="shared" si="13"/>
        <v>1</v>
      </c>
      <c r="DY45" s="32">
        <f t="shared" si="13"/>
        <v>0</v>
      </c>
      <c r="DZ45" s="13">
        <f t="shared" si="7"/>
        <v>81</v>
      </c>
      <c r="EA45" s="13">
        <f t="shared" si="8"/>
        <v>84</v>
      </c>
      <c r="EB45" s="13">
        <f t="shared" si="9"/>
        <v>81</v>
      </c>
      <c r="EC45" s="13">
        <f t="shared" si="10"/>
        <v>7</v>
      </c>
    </row>
    <row r="46" spans="1:136" ht="34.5" customHeight="1" x14ac:dyDescent="0.25">
      <c r="A46" s="292" t="s">
        <v>115</v>
      </c>
      <c r="B46" s="292"/>
      <c r="C46" s="292"/>
      <c r="D46" s="292"/>
      <c r="E46" s="32">
        <f>COUNTIF(E8:E43,"PARCIALMENTE")</f>
        <v>0</v>
      </c>
      <c r="F46" s="32">
        <f t="shared" ref="F46:X46" si="14">COUNTIF(F8:F43,"PARCIALMENTE")</f>
        <v>0</v>
      </c>
      <c r="G46" s="32">
        <f t="shared" si="14"/>
        <v>0</v>
      </c>
      <c r="H46" s="32">
        <f t="shared" si="14"/>
        <v>0</v>
      </c>
      <c r="I46" s="32">
        <f t="shared" si="14"/>
        <v>0</v>
      </c>
      <c r="J46" s="32">
        <f t="shared" si="14"/>
        <v>0</v>
      </c>
      <c r="K46" s="32">
        <f t="shared" si="14"/>
        <v>0</v>
      </c>
      <c r="L46" s="32">
        <f t="shared" si="14"/>
        <v>0</v>
      </c>
      <c r="M46" s="32">
        <f t="shared" si="14"/>
        <v>0</v>
      </c>
      <c r="N46" s="32">
        <f t="shared" si="14"/>
        <v>0</v>
      </c>
      <c r="O46" s="32">
        <f t="shared" si="14"/>
        <v>0</v>
      </c>
      <c r="P46" s="32">
        <f t="shared" si="14"/>
        <v>0</v>
      </c>
      <c r="Q46" s="32">
        <f t="shared" si="14"/>
        <v>0</v>
      </c>
      <c r="R46" s="32">
        <f t="shared" si="14"/>
        <v>0</v>
      </c>
      <c r="S46" s="32">
        <f t="shared" si="14"/>
        <v>0</v>
      </c>
      <c r="T46" s="32">
        <f t="shared" si="14"/>
        <v>0</v>
      </c>
      <c r="U46" s="32">
        <f t="shared" si="14"/>
        <v>0</v>
      </c>
      <c r="V46" s="32">
        <f t="shared" si="14"/>
        <v>0</v>
      </c>
      <c r="W46" s="32">
        <f t="shared" si="14"/>
        <v>3</v>
      </c>
      <c r="X46" s="32">
        <f t="shared" si="14"/>
        <v>0</v>
      </c>
      <c r="Y46" s="32">
        <f t="shared" ref="Y46:CA46" si="15">COUNTIF(Y8:Y43,"PARCIALMENTE")</f>
        <v>0</v>
      </c>
      <c r="Z46" s="32">
        <f t="shared" si="15"/>
        <v>0</v>
      </c>
      <c r="AA46" s="32">
        <f t="shared" si="15"/>
        <v>0</v>
      </c>
      <c r="AB46" s="32">
        <f t="shared" si="15"/>
        <v>2</v>
      </c>
      <c r="AC46" s="32">
        <f t="shared" si="15"/>
        <v>0</v>
      </c>
      <c r="AD46" s="32">
        <f t="shared" si="15"/>
        <v>0</v>
      </c>
      <c r="AE46" s="32">
        <f t="shared" si="15"/>
        <v>0</v>
      </c>
      <c r="AF46" s="32">
        <f t="shared" si="15"/>
        <v>0</v>
      </c>
      <c r="AG46" s="32">
        <f t="shared" si="15"/>
        <v>3</v>
      </c>
      <c r="AH46" s="32">
        <f t="shared" si="15"/>
        <v>0</v>
      </c>
      <c r="AI46" s="32">
        <f t="shared" si="15"/>
        <v>0</v>
      </c>
      <c r="AJ46" s="32">
        <f t="shared" si="15"/>
        <v>0</v>
      </c>
      <c r="AK46" s="32">
        <f t="shared" si="15"/>
        <v>0</v>
      </c>
      <c r="AL46" s="32">
        <f t="shared" si="15"/>
        <v>1</v>
      </c>
      <c r="AM46" s="32">
        <f t="shared" si="15"/>
        <v>0</v>
      </c>
      <c r="AN46" s="32">
        <f t="shared" si="15"/>
        <v>0</v>
      </c>
      <c r="AO46" s="32">
        <f t="shared" si="15"/>
        <v>0</v>
      </c>
      <c r="AP46" s="32">
        <f t="shared" si="15"/>
        <v>0</v>
      </c>
      <c r="AQ46" s="32">
        <f t="shared" si="15"/>
        <v>1</v>
      </c>
      <c r="AR46" s="32">
        <f t="shared" si="15"/>
        <v>0</v>
      </c>
      <c r="AS46" s="32">
        <f t="shared" si="15"/>
        <v>0</v>
      </c>
      <c r="AT46" s="32">
        <f t="shared" si="15"/>
        <v>0</v>
      </c>
      <c r="AU46" s="32">
        <f t="shared" si="15"/>
        <v>0</v>
      </c>
      <c r="AV46" s="32">
        <f t="shared" si="15"/>
        <v>1</v>
      </c>
      <c r="AW46" s="32">
        <f t="shared" si="15"/>
        <v>0</v>
      </c>
      <c r="AX46" s="32">
        <f t="shared" si="15"/>
        <v>0</v>
      </c>
      <c r="AY46" s="32">
        <f t="shared" si="15"/>
        <v>0</v>
      </c>
      <c r="AZ46" s="32">
        <f t="shared" si="15"/>
        <v>0</v>
      </c>
      <c r="BA46" s="32">
        <f t="shared" si="15"/>
        <v>2</v>
      </c>
      <c r="BB46" s="32">
        <f t="shared" si="15"/>
        <v>0</v>
      </c>
      <c r="BC46" s="32">
        <f t="shared" si="15"/>
        <v>0</v>
      </c>
      <c r="BD46" s="32">
        <f t="shared" si="15"/>
        <v>0</v>
      </c>
      <c r="BE46" s="32">
        <f t="shared" si="15"/>
        <v>0</v>
      </c>
      <c r="BF46" s="32">
        <f t="shared" si="15"/>
        <v>0</v>
      </c>
      <c r="BG46" s="32">
        <f t="shared" si="15"/>
        <v>0</v>
      </c>
      <c r="BH46" s="32">
        <f t="shared" si="15"/>
        <v>0</v>
      </c>
      <c r="BI46" s="32">
        <f t="shared" si="15"/>
        <v>0</v>
      </c>
      <c r="BJ46" s="32">
        <f t="shared" si="15"/>
        <v>0</v>
      </c>
      <c r="BK46" s="32">
        <f t="shared" si="15"/>
        <v>0</v>
      </c>
      <c r="BL46" s="32">
        <f t="shared" si="15"/>
        <v>0</v>
      </c>
      <c r="BM46" s="32">
        <f t="shared" si="15"/>
        <v>0</v>
      </c>
      <c r="BN46" s="32">
        <f t="shared" si="15"/>
        <v>0</v>
      </c>
      <c r="BO46" s="32">
        <f t="shared" si="15"/>
        <v>0</v>
      </c>
      <c r="BP46" s="32">
        <f t="shared" si="15"/>
        <v>0</v>
      </c>
      <c r="BQ46" s="32">
        <f t="shared" si="15"/>
        <v>0</v>
      </c>
      <c r="BR46" s="32">
        <f t="shared" si="15"/>
        <v>0</v>
      </c>
      <c r="BS46" s="32">
        <f t="shared" si="15"/>
        <v>0</v>
      </c>
      <c r="BT46" s="32">
        <f t="shared" si="15"/>
        <v>0</v>
      </c>
      <c r="BU46" s="32">
        <f t="shared" si="15"/>
        <v>0</v>
      </c>
      <c r="BV46" s="32">
        <f t="shared" si="15"/>
        <v>0</v>
      </c>
      <c r="BW46" s="32">
        <f t="shared" si="15"/>
        <v>0</v>
      </c>
      <c r="BX46" s="32">
        <f t="shared" si="15"/>
        <v>0</v>
      </c>
      <c r="BY46" s="32">
        <f t="shared" si="15"/>
        <v>0</v>
      </c>
      <c r="BZ46" s="32">
        <f t="shared" si="15"/>
        <v>0</v>
      </c>
      <c r="CA46" s="32">
        <f t="shared" si="15"/>
        <v>0</v>
      </c>
      <c r="CB46" s="32">
        <f t="shared" ref="CB46:DY46" si="16">COUNTIF(CB8:CB43,"PARCIALMENTE")</f>
        <v>0</v>
      </c>
      <c r="CC46" s="32">
        <f t="shared" si="16"/>
        <v>0</v>
      </c>
      <c r="CD46" s="32">
        <f t="shared" si="16"/>
        <v>0</v>
      </c>
      <c r="CE46" s="32">
        <f t="shared" si="16"/>
        <v>0</v>
      </c>
      <c r="CF46" s="32">
        <f t="shared" si="16"/>
        <v>0</v>
      </c>
      <c r="CG46" s="32">
        <f t="shared" si="16"/>
        <v>0</v>
      </c>
      <c r="CH46" s="32">
        <f t="shared" si="16"/>
        <v>0</v>
      </c>
      <c r="CI46" s="32">
        <f t="shared" si="16"/>
        <v>0</v>
      </c>
      <c r="CJ46" s="32">
        <f t="shared" si="16"/>
        <v>0</v>
      </c>
      <c r="CK46" s="32">
        <f t="shared" si="16"/>
        <v>0</v>
      </c>
      <c r="CL46" s="32">
        <f t="shared" si="16"/>
        <v>0</v>
      </c>
      <c r="CM46" s="32">
        <f t="shared" si="16"/>
        <v>0</v>
      </c>
      <c r="CN46" s="32">
        <f t="shared" si="16"/>
        <v>0</v>
      </c>
      <c r="CO46" s="32">
        <f t="shared" si="16"/>
        <v>0</v>
      </c>
      <c r="CP46" s="32">
        <f t="shared" si="16"/>
        <v>0</v>
      </c>
      <c r="CQ46" s="32">
        <f t="shared" si="16"/>
        <v>0</v>
      </c>
      <c r="CR46" s="32">
        <f t="shared" si="16"/>
        <v>0</v>
      </c>
      <c r="CS46" s="32">
        <f t="shared" si="16"/>
        <v>0</v>
      </c>
      <c r="CT46" s="32">
        <f t="shared" si="16"/>
        <v>0</v>
      </c>
      <c r="CU46" s="32">
        <f t="shared" si="16"/>
        <v>0</v>
      </c>
      <c r="CV46" s="32">
        <f t="shared" si="16"/>
        <v>0</v>
      </c>
      <c r="CW46" s="32">
        <f t="shared" si="16"/>
        <v>0</v>
      </c>
      <c r="CX46" s="32">
        <f t="shared" si="16"/>
        <v>0</v>
      </c>
      <c r="CY46" s="32">
        <f t="shared" si="16"/>
        <v>0</v>
      </c>
      <c r="CZ46" s="32">
        <f t="shared" si="16"/>
        <v>0</v>
      </c>
      <c r="DA46" s="32">
        <f t="shared" si="16"/>
        <v>0</v>
      </c>
      <c r="DB46" s="32">
        <f t="shared" si="16"/>
        <v>0</v>
      </c>
      <c r="DC46" s="32">
        <f t="shared" si="16"/>
        <v>0</v>
      </c>
      <c r="DD46" s="32">
        <f t="shared" si="16"/>
        <v>0</v>
      </c>
      <c r="DE46" s="32">
        <f t="shared" si="16"/>
        <v>0</v>
      </c>
      <c r="DF46" s="32">
        <f t="shared" si="16"/>
        <v>0</v>
      </c>
      <c r="DG46" s="32">
        <f t="shared" si="16"/>
        <v>0</v>
      </c>
      <c r="DH46" s="32">
        <f t="shared" si="16"/>
        <v>0</v>
      </c>
      <c r="DI46" s="32">
        <f t="shared" si="16"/>
        <v>0</v>
      </c>
      <c r="DJ46" s="32">
        <f t="shared" si="16"/>
        <v>0</v>
      </c>
      <c r="DK46" s="32">
        <f t="shared" si="16"/>
        <v>0</v>
      </c>
      <c r="DL46" s="32">
        <f t="shared" si="16"/>
        <v>0</v>
      </c>
      <c r="DM46" s="32">
        <f t="shared" si="16"/>
        <v>0</v>
      </c>
      <c r="DN46" s="32">
        <f t="shared" si="16"/>
        <v>0</v>
      </c>
      <c r="DO46" s="32">
        <f t="shared" si="16"/>
        <v>0</v>
      </c>
      <c r="DP46" s="32">
        <f t="shared" si="16"/>
        <v>0</v>
      </c>
      <c r="DQ46" s="32">
        <f t="shared" si="16"/>
        <v>0</v>
      </c>
      <c r="DR46" s="32">
        <f t="shared" si="16"/>
        <v>0</v>
      </c>
      <c r="DS46" s="32">
        <f t="shared" si="16"/>
        <v>0</v>
      </c>
      <c r="DT46" s="32">
        <f t="shared" si="16"/>
        <v>0</v>
      </c>
      <c r="DU46" s="32">
        <f t="shared" si="16"/>
        <v>0</v>
      </c>
      <c r="DV46" s="32">
        <f t="shared" si="16"/>
        <v>0</v>
      </c>
      <c r="DW46" s="32">
        <f t="shared" si="16"/>
        <v>0</v>
      </c>
      <c r="DX46" s="32">
        <f t="shared" si="16"/>
        <v>0</v>
      </c>
      <c r="DY46" s="32">
        <f t="shared" si="16"/>
        <v>0</v>
      </c>
      <c r="DZ46" s="13">
        <f t="shared" si="7"/>
        <v>0</v>
      </c>
      <c r="EA46" s="13">
        <f t="shared" si="8"/>
        <v>0</v>
      </c>
      <c r="EB46" s="13">
        <f t="shared" si="9"/>
        <v>0</v>
      </c>
      <c r="EC46" s="13">
        <f t="shared" si="10"/>
        <v>13</v>
      </c>
    </row>
    <row r="47" spans="1:136" ht="34.5" customHeight="1" x14ac:dyDescent="0.25">
      <c r="A47" s="292" t="s">
        <v>160</v>
      </c>
      <c r="B47" s="292"/>
      <c r="C47" s="292"/>
      <c r="D47" s="292"/>
      <c r="E47" s="30">
        <f t="shared" ref="E47:AH47" si="17">SUM(E43:E46)</f>
        <v>36</v>
      </c>
      <c r="F47" s="30">
        <f t="shared" si="17"/>
        <v>36</v>
      </c>
      <c r="G47" s="30">
        <f t="shared" si="17"/>
        <v>36</v>
      </c>
      <c r="H47" s="30">
        <f t="shared" si="17"/>
        <v>11</v>
      </c>
      <c r="I47" s="30">
        <f t="shared" si="17"/>
        <v>0</v>
      </c>
      <c r="J47" s="30">
        <f t="shared" si="17"/>
        <v>36</v>
      </c>
      <c r="K47" s="30">
        <f t="shared" si="17"/>
        <v>36</v>
      </c>
      <c r="L47" s="30">
        <f t="shared" si="17"/>
        <v>36</v>
      </c>
      <c r="M47" s="30">
        <f t="shared" si="17"/>
        <v>11</v>
      </c>
      <c r="N47" s="30">
        <f t="shared" si="17"/>
        <v>0</v>
      </c>
      <c r="O47" s="30">
        <f t="shared" si="17"/>
        <v>36</v>
      </c>
      <c r="P47" s="30">
        <f t="shared" si="17"/>
        <v>36</v>
      </c>
      <c r="Q47" s="30">
        <f t="shared" si="17"/>
        <v>36</v>
      </c>
      <c r="R47" s="30">
        <f t="shared" si="17"/>
        <v>11</v>
      </c>
      <c r="S47" s="30">
        <f t="shared" si="17"/>
        <v>0</v>
      </c>
      <c r="T47" s="30">
        <f t="shared" si="17"/>
        <v>36</v>
      </c>
      <c r="U47" s="30">
        <f t="shared" si="17"/>
        <v>36</v>
      </c>
      <c r="V47" s="30">
        <f t="shared" si="17"/>
        <v>36</v>
      </c>
      <c r="W47" s="30">
        <f t="shared" si="17"/>
        <v>11</v>
      </c>
      <c r="X47" s="30">
        <f t="shared" si="17"/>
        <v>0</v>
      </c>
      <c r="Y47" s="30">
        <f t="shared" si="17"/>
        <v>36</v>
      </c>
      <c r="Z47" s="30">
        <f t="shared" si="17"/>
        <v>36</v>
      </c>
      <c r="AA47" s="30">
        <f t="shared" si="17"/>
        <v>36</v>
      </c>
      <c r="AB47" s="30">
        <f t="shared" si="17"/>
        <v>11</v>
      </c>
      <c r="AC47" s="30">
        <f t="shared" si="17"/>
        <v>0</v>
      </c>
      <c r="AD47" s="30">
        <f t="shared" si="17"/>
        <v>36</v>
      </c>
      <c r="AE47" s="30">
        <f t="shared" si="17"/>
        <v>36</v>
      </c>
      <c r="AF47" s="30">
        <f t="shared" si="17"/>
        <v>36</v>
      </c>
      <c r="AG47" s="30">
        <f t="shared" si="17"/>
        <v>11</v>
      </c>
      <c r="AH47" s="30">
        <f t="shared" si="17"/>
        <v>0</v>
      </c>
      <c r="AI47" s="30">
        <f>SUM(AI43:AI46)</f>
        <v>36</v>
      </c>
      <c r="AJ47" s="30">
        <f t="shared" ref="AJ47:AR47" si="18">SUM(AJ43:AJ46)</f>
        <v>36</v>
      </c>
      <c r="AK47" s="30">
        <f t="shared" si="18"/>
        <v>36</v>
      </c>
      <c r="AL47" s="30">
        <f t="shared" si="18"/>
        <v>11</v>
      </c>
      <c r="AM47" s="30">
        <f t="shared" si="18"/>
        <v>0</v>
      </c>
      <c r="AN47" s="30">
        <f t="shared" si="18"/>
        <v>36</v>
      </c>
      <c r="AO47" s="30">
        <f t="shared" si="18"/>
        <v>36</v>
      </c>
      <c r="AP47" s="30">
        <f t="shared" si="18"/>
        <v>36</v>
      </c>
      <c r="AQ47" s="30">
        <f t="shared" si="18"/>
        <v>11</v>
      </c>
      <c r="AR47" s="30">
        <f t="shared" si="18"/>
        <v>0</v>
      </c>
      <c r="AS47" s="30">
        <f t="shared" ref="AS47" si="19">SUM(AS43:AS46)</f>
        <v>36</v>
      </c>
      <c r="AT47" s="30">
        <f t="shared" ref="AT47" si="20">SUM(AT43:AT46)</f>
        <v>36</v>
      </c>
      <c r="AU47" s="30">
        <f t="shared" ref="AU47" si="21">SUM(AU43:AU46)</f>
        <v>36</v>
      </c>
      <c r="AV47" s="30">
        <f t="shared" ref="AV47" si="22">SUM(AV43:AV46)</f>
        <v>11</v>
      </c>
      <c r="AW47" s="30">
        <f t="shared" ref="AW47" si="23">SUM(AW43:AW46)</f>
        <v>0</v>
      </c>
      <c r="AX47" s="30">
        <f t="shared" ref="AX47" si="24">SUM(AX43:AX46)</f>
        <v>36</v>
      </c>
      <c r="AY47" s="30">
        <f t="shared" ref="AY47" si="25">SUM(AY43:AY46)</f>
        <v>36</v>
      </c>
      <c r="AZ47" s="30">
        <f t="shared" ref="AZ47" si="26">SUM(AZ43:AZ46)</f>
        <v>36</v>
      </c>
      <c r="BA47" s="30">
        <f t="shared" ref="BA47" si="27">SUM(BA43:BA46)</f>
        <v>11</v>
      </c>
      <c r="BB47" s="30">
        <f t="shared" ref="BB47" si="28">SUM(BB43:BB46)</f>
        <v>0</v>
      </c>
      <c r="BC47" s="30">
        <f t="shared" ref="BC47" si="29">SUM(BC43:BC46)</f>
        <v>36</v>
      </c>
      <c r="BD47" s="30">
        <f t="shared" ref="BD47" si="30">SUM(BD43:BD46)</f>
        <v>35</v>
      </c>
      <c r="BE47" s="30">
        <f t="shared" ref="BE47" si="31">SUM(BE43:BE46)</f>
        <v>36</v>
      </c>
      <c r="BF47" s="30">
        <f t="shared" ref="BF47" si="32">SUM(BF43:BF46)</f>
        <v>11</v>
      </c>
      <c r="BG47" s="30">
        <f t="shared" ref="BG47" si="33">SUM(BG43:BG46)</f>
        <v>0</v>
      </c>
      <c r="BH47" s="30">
        <f t="shared" ref="BH47" si="34">SUM(BH43:BH46)</f>
        <v>36</v>
      </c>
      <c r="BI47" s="30">
        <f t="shared" ref="BI47" si="35">SUM(BI43:BI46)</f>
        <v>36</v>
      </c>
      <c r="BJ47" s="30">
        <f t="shared" ref="BJ47" si="36">SUM(BJ43:BJ46)</f>
        <v>36</v>
      </c>
      <c r="BK47" s="30">
        <f t="shared" ref="BK47" si="37">SUM(BK43:BK46)</f>
        <v>11</v>
      </c>
      <c r="BL47" s="30">
        <f t="shared" ref="BL47" si="38">SUM(BL43:BL46)</f>
        <v>0</v>
      </c>
      <c r="BM47" s="30">
        <f t="shared" ref="BM47" si="39">SUM(BM43:BM46)</f>
        <v>36</v>
      </c>
      <c r="BN47" s="30">
        <f t="shared" ref="BN47" si="40">SUM(BN43:BN46)</f>
        <v>36</v>
      </c>
      <c r="BO47" s="30">
        <f t="shared" ref="BO47" si="41">SUM(BO43:BO46)</f>
        <v>36</v>
      </c>
      <c r="BP47" s="30">
        <f t="shared" ref="BP47" si="42">SUM(BP43:BP46)</f>
        <v>11</v>
      </c>
      <c r="BQ47" s="30">
        <f t="shared" ref="BQ47" si="43">SUM(BQ43:BQ46)</f>
        <v>0</v>
      </c>
      <c r="BR47" s="30">
        <f t="shared" ref="BR47" si="44">SUM(BR43:BR46)</f>
        <v>36</v>
      </c>
      <c r="BS47" s="30">
        <f t="shared" ref="BS47" si="45">SUM(BS43:BS46)</f>
        <v>36</v>
      </c>
      <c r="BT47" s="30">
        <f t="shared" ref="BT47" si="46">SUM(BT43:BT46)</f>
        <v>36</v>
      </c>
      <c r="BU47" s="30">
        <f t="shared" ref="BU47" si="47">SUM(BU43:BU46)</f>
        <v>10</v>
      </c>
      <c r="BV47" s="30">
        <f t="shared" ref="BV47" si="48">SUM(BV43:BV46)</f>
        <v>0</v>
      </c>
      <c r="BW47" s="30">
        <f t="shared" ref="BW47" si="49">SUM(BW43:BW46)</f>
        <v>36</v>
      </c>
      <c r="BX47" s="30">
        <f t="shared" ref="BX47" si="50">SUM(BX43:BX46)</f>
        <v>36</v>
      </c>
      <c r="BY47" s="30">
        <f t="shared" ref="BY47" si="51">SUM(BY43:BY46)</f>
        <v>36</v>
      </c>
      <c r="BZ47" s="30">
        <f t="shared" ref="BZ47" si="52">SUM(BZ43:BZ46)</f>
        <v>11</v>
      </c>
      <c r="CA47" s="30">
        <f t="shared" ref="CA47" si="53">SUM(CA43:CA46)</f>
        <v>0</v>
      </c>
      <c r="CB47" s="30">
        <f t="shared" ref="CB47" si="54">SUM(CB43:CB46)</f>
        <v>36</v>
      </c>
      <c r="CC47" s="30">
        <f t="shared" ref="CC47" si="55">SUM(CC43:CC46)</f>
        <v>33</v>
      </c>
      <c r="CD47" s="30">
        <f t="shared" ref="CD47" si="56">SUM(CD43:CD46)</f>
        <v>36</v>
      </c>
      <c r="CE47" s="30">
        <f t="shared" ref="CE47" si="57">SUM(CE43:CE46)</f>
        <v>9</v>
      </c>
      <c r="CF47" s="30">
        <f t="shared" ref="CF47" si="58">SUM(CF43:CF46)</f>
        <v>0</v>
      </c>
      <c r="CG47" s="30">
        <f t="shared" ref="CG47" si="59">SUM(CG43:CG46)</f>
        <v>36</v>
      </c>
      <c r="CH47" s="30">
        <f t="shared" ref="CH47" si="60">SUM(CH43:CH46)</f>
        <v>36</v>
      </c>
      <c r="CI47" s="30">
        <f t="shared" ref="CI47" si="61">SUM(CI43:CI46)</f>
        <v>36</v>
      </c>
      <c r="CJ47" s="30">
        <f t="shared" ref="CJ47" si="62">SUM(CJ43:CJ46)</f>
        <v>11</v>
      </c>
      <c r="CK47" s="30">
        <f t="shared" ref="CK47" si="63">SUM(CK43:CK46)</f>
        <v>0</v>
      </c>
      <c r="CL47" s="30">
        <f t="shared" ref="CL47" si="64">SUM(CL43:CL46)</f>
        <v>36</v>
      </c>
      <c r="CM47" s="30">
        <f t="shared" ref="CM47" si="65">SUM(CM43:CM46)</f>
        <v>36</v>
      </c>
      <c r="CN47" s="30">
        <f t="shared" ref="CN47" si="66">SUM(CN43:CN46)</f>
        <v>36</v>
      </c>
      <c r="CO47" s="30">
        <f t="shared" ref="CO47" si="67">SUM(CO43:CO46)</f>
        <v>9</v>
      </c>
      <c r="CP47" s="30">
        <f t="shared" ref="CP47" si="68">SUM(CP43:CP46)</f>
        <v>0</v>
      </c>
      <c r="CQ47" s="30">
        <f t="shared" ref="CQ47" si="69">SUM(CQ43:CQ46)</f>
        <v>36</v>
      </c>
      <c r="CR47" s="30">
        <f t="shared" ref="CR47" si="70">SUM(CR43:CR46)</f>
        <v>36</v>
      </c>
      <c r="CS47" s="30">
        <f t="shared" ref="CS47" si="71">SUM(CS43:CS46)</f>
        <v>36</v>
      </c>
      <c r="CT47" s="30">
        <f t="shared" ref="CT47" si="72">SUM(CT43:CT46)</f>
        <v>11</v>
      </c>
      <c r="CU47" s="30">
        <f t="shared" ref="CU47" si="73">SUM(CU43:CU46)</f>
        <v>0</v>
      </c>
      <c r="CV47" s="30">
        <f t="shared" ref="CV47" si="74">SUM(CV43:CV46)</f>
        <v>36</v>
      </c>
      <c r="CW47" s="30">
        <f t="shared" ref="CW47" si="75">SUM(CW43:CW46)</f>
        <v>36</v>
      </c>
      <c r="CX47" s="30">
        <f t="shared" ref="CX47" si="76">SUM(CX43:CX46)</f>
        <v>36</v>
      </c>
      <c r="CY47" s="30">
        <f t="shared" ref="CY47" si="77">SUM(CY43:CY46)</f>
        <v>11</v>
      </c>
      <c r="CZ47" s="30">
        <f t="shared" ref="CZ47" si="78">SUM(CZ43:CZ46)</f>
        <v>0</v>
      </c>
      <c r="DA47" s="30">
        <f t="shared" ref="DA47" si="79">SUM(DA43:DA46)</f>
        <v>36</v>
      </c>
      <c r="DB47" s="30">
        <f t="shared" ref="DB47" si="80">SUM(DB43:DB46)</f>
        <v>36</v>
      </c>
      <c r="DC47" s="30">
        <f t="shared" ref="DC47" si="81">SUM(DC43:DC46)</f>
        <v>36</v>
      </c>
      <c r="DD47" s="30">
        <f t="shared" ref="DD47" si="82">SUM(DD43:DD46)</f>
        <v>11</v>
      </c>
      <c r="DE47" s="30">
        <f t="shared" ref="DE47" si="83">SUM(DE43:DE46)</f>
        <v>0</v>
      </c>
      <c r="DF47" s="30">
        <f t="shared" ref="DF47" si="84">SUM(DF43:DF46)</f>
        <v>36</v>
      </c>
      <c r="DG47" s="30">
        <f t="shared" ref="DG47" si="85">SUM(DG43:DG46)</f>
        <v>36</v>
      </c>
      <c r="DH47" s="30">
        <f t="shared" ref="DH47" si="86">SUM(DH43:DH46)</f>
        <v>36</v>
      </c>
      <c r="DI47" s="30">
        <f t="shared" ref="DI47" si="87">SUM(DI43:DI46)</f>
        <v>11</v>
      </c>
      <c r="DJ47" s="30">
        <f t="shared" ref="DJ47" si="88">SUM(DJ43:DJ46)</f>
        <v>0</v>
      </c>
      <c r="DK47" s="30">
        <f t="shared" ref="DK47" si="89">SUM(DK43:DK46)</f>
        <v>36</v>
      </c>
      <c r="DL47" s="30">
        <f t="shared" ref="DL47" si="90">SUM(DL43:DL46)</f>
        <v>36</v>
      </c>
      <c r="DM47" s="30">
        <f t="shared" ref="DM47" si="91">SUM(DM43:DM46)</f>
        <v>36</v>
      </c>
      <c r="DN47" s="30">
        <f t="shared" ref="DN47" si="92">SUM(DN43:DN46)</f>
        <v>11</v>
      </c>
      <c r="DO47" s="30">
        <f t="shared" ref="DO47" si="93">SUM(DO43:DO46)</f>
        <v>0</v>
      </c>
      <c r="DP47" s="30">
        <f t="shared" ref="DP47" si="94">SUM(DP43:DP46)</f>
        <v>36</v>
      </c>
      <c r="DQ47" s="30">
        <f t="shared" ref="DQ47" si="95">SUM(DQ43:DQ46)</f>
        <v>36</v>
      </c>
      <c r="DR47" s="30">
        <f t="shared" ref="DR47" si="96">SUM(DR43:DR46)</f>
        <v>36</v>
      </c>
      <c r="DS47" s="30">
        <f t="shared" ref="DS47" si="97">SUM(DS43:DS46)</f>
        <v>11</v>
      </c>
      <c r="DT47" s="30">
        <f t="shared" ref="DT47:DY47" si="98">SUM(DT43:DT46)</f>
        <v>0</v>
      </c>
      <c r="DU47" s="30">
        <f t="shared" si="98"/>
        <v>36</v>
      </c>
      <c r="DV47" s="30">
        <f t="shared" si="98"/>
        <v>36</v>
      </c>
      <c r="DW47" s="30">
        <f t="shared" si="98"/>
        <v>36</v>
      </c>
      <c r="DX47" s="30">
        <f t="shared" si="98"/>
        <v>11</v>
      </c>
      <c r="DY47" s="30">
        <f t="shared" si="98"/>
        <v>0</v>
      </c>
      <c r="DZ47" s="30">
        <f t="shared" ref="DZ47" si="99">SUM(DZ43:DZ46)</f>
        <v>900</v>
      </c>
      <c r="EA47" s="30">
        <f t="shared" ref="EA47" si="100">SUM(EA43:EA46)</f>
        <v>896</v>
      </c>
      <c r="EB47" s="30">
        <f t="shared" ref="EB47" si="101">SUM(EB43:EB46)</f>
        <v>900</v>
      </c>
      <c r="EC47" s="30">
        <f t="shared" ref="EC47" si="102">SUM(EC43:EC46)</f>
        <v>270</v>
      </c>
    </row>
    <row r="48" spans="1:136" ht="409.6" customHeight="1" thickBot="1" x14ac:dyDescent="0.3">
      <c r="A48" s="277" t="s">
        <v>103</v>
      </c>
      <c r="B48" s="278"/>
      <c r="C48" s="278"/>
      <c r="D48" s="279"/>
      <c r="E48" s="232" t="s">
        <v>334</v>
      </c>
      <c r="F48" s="266"/>
      <c r="G48" s="266"/>
      <c r="H48" s="266"/>
      <c r="I48" s="267"/>
      <c r="J48" s="232" t="s">
        <v>343</v>
      </c>
      <c r="K48" s="266"/>
      <c r="L48" s="266"/>
      <c r="M48" s="266"/>
      <c r="N48" s="267"/>
      <c r="O48" s="258" t="s">
        <v>350</v>
      </c>
      <c r="P48" s="272"/>
      <c r="Q48" s="272"/>
      <c r="R48" s="272"/>
      <c r="S48" s="273"/>
      <c r="T48" s="232" t="s">
        <v>358</v>
      </c>
      <c r="U48" s="266"/>
      <c r="V48" s="266"/>
      <c r="W48" s="266"/>
      <c r="X48" s="267"/>
      <c r="Y48" s="232" t="s">
        <v>369</v>
      </c>
      <c r="Z48" s="266"/>
      <c r="AA48" s="266"/>
      <c r="AB48" s="266"/>
      <c r="AC48" s="267"/>
      <c r="AD48" s="232" t="s">
        <v>372</v>
      </c>
      <c r="AE48" s="233"/>
      <c r="AF48" s="233"/>
      <c r="AG48" s="233"/>
      <c r="AH48" s="234"/>
      <c r="AI48" s="258" t="s">
        <v>373</v>
      </c>
      <c r="AJ48" s="259"/>
      <c r="AK48" s="259"/>
      <c r="AL48" s="259"/>
      <c r="AM48" s="260"/>
      <c r="AN48" s="232" t="s">
        <v>383</v>
      </c>
      <c r="AO48" s="233"/>
      <c r="AP48" s="233"/>
      <c r="AQ48" s="233"/>
      <c r="AR48" s="234"/>
      <c r="AS48" s="232" t="s">
        <v>389</v>
      </c>
      <c r="AT48" s="233"/>
      <c r="AU48" s="233"/>
      <c r="AV48" s="233"/>
      <c r="AW48" s="234"/>
      <c r="AX48" s="232" t="s">
        <v>192</v>
      </c>
      <c r="AY48" s="233"/>
      <c r="AZ48" s="233"/>
      <c r="BA48" s="233"/>
      <c r="BB48" s="234"/>
      <c r="BC48" s="258" t="s">
        <v>202</v>
      </c>
      <c r="BD48" s="259"/>
      <c r="BE48" s="259"/>
      <c r="BF48" s="259"/>
      <c r="BG48" s="260"/>
      <c r="BH48" s="232" t="s">
        <v>214</v>
      </c>
      <c r="BI48" s="233"/>
      <c r="BJ48" s="233"/>
      <c r="BK48" s="233"/>
      <c r="BL48" s="234"/>
      <c r="BM48" s="232" t="s">
        <v>222</v>
      </c>
      <c r="BN48" s="233"/>
      <c r="BO48" s="233"/>
      <c r="BP48" s="233"/>
      <c r="BQ48" s="234"/>
      <c r="BR48" s="232" t="s">
        <v>394</v>
      </c>
      <c r="BS48" s="233"/>
      <c r="BT48" s="233"/>
      <c r="BU48" s="233"/>
      <c r="BV48" s="234"/>
      <c r="BW48" s="232" t="s">
        <v>230</v>
      </c>
      <c r="BX48" s="233"/>
      <c r="BY48" s="233"/>
      <c r="BZ48" s="233"/>
      <c r="CA48" s="234"/>
      <c r="CB48" s="232" t="s">
        <v>405</v>
      </c>
      <c r="CC48" s="266"/>
      <c r="CD48" s="266"/>
      <c r="CE48" s="266"/>
      <c r="CF48" s="267"/>
      <c r="CG48" s="232" t="s">
        <v>301</v>
      </c>
      <c r="CH48" s="233"/>
      <c r="CI48" s="233"/>
      <c r="CJ48" s="233"/>
      <c r="CK48" s="234"/>
      <c r="CL48" s="232" t="s">
        <v>254</v>
      </c>
      <c r="CM48" s="233"/>
      <c r="CN48" s="233"/>
      <c r="CO48" s="233"/>
      <c r="CP48" s="234"/>
      <c r="CQ48" s="232" t="s">
        <v>261</v>
      </c>
      <c r="CR48" s="233"/>
      <c r="CS48" s="233"/>
      <c r="CT48" s="233"/>
      <c r="CU48" s="234"/>
      <c r="CV48" s="232" t="s">
        <v>266</v>
      </c>
      <c r="CW48" s="233"/>
      <c r="CX48" s="233"/>
      <c r="CY48" s="233"/>
      <c r="CZ48" s="234"/>
      <c r="DA48" s="232" t="s">
        <v>271</v>
      </c>
      <c r="DB48" s="233"/>
      <c r="DC48" s="233"/>
      <c r="DD48" s="233"/>
      <c r="DE48" s="234"/>
      <c r="DF48" s="232" t="s">
        <v>274</v>
      </c>
      <c r="DG48" s="233"/>
      <c r="DH48" s="233"/>
      <c r="DI48" s="233"/>
      <c r="DJ48" s="234"/>
      <c r="DK48" s="232" t="s">
        <v>282</v>
      </c>
      <c r="DL48" s="233"/>
      <c r="DM48" s="233"/>
      <c r="DN48" s="233"/>
      <c r="DO48" s="234"/>
      <c r="DP48" s="232" t="s">
        <v>291</v>
      </c>
      <c r="DQ48" s="233"/>
      <c r="DR48" s="233"/>
      <c r="DS48" s="233"/>
      <c r="DT48" s="234"/>
      <c r="DU48" s="232" t="s">
        <v>299</v>
      </c>
      <c r="DV48" s="233"/>
      <c r="DW48" s="233"/>
      <c r="DX48" s="233"/>
      <c r="DY48" s="234"/>
      <c r="DZ48" s="34">
        <f>DZ43/EE43</f>
        <v>0</v>
      </c>
      <c r="EA48" s="34">
        <f>EA43/EE43</f>
        <v>0.23666666666666666</v>
      </c>
      <c r="EB48" s="34">
        <f>EB43/EE43</f>
        <v>0.15666666666666668</v>
      </c>
      <c r="EC48" s="34">
        <f>EC43/EF43</f>
        <v>0.25818181818181818</v>
      </c>
    </row>
    <row r="49" spans="27:29" x14ac:dyDescent="0.25">
      <c r="AA49" s="31"/>
      <c r="AB49" s="31"/>
      <c r="AC49" s="31"/>
    </row>
  </sheetData>
  <autoFilter ref="A6:EF48" xr:uid="{00000000-0009-0000-0000-000002000000}"/>
  <mergeCells count="607">
    <mergeCell ref="A1:DY1"/>
    <mergeCell ref="DU48:DY48"/>
    <mergeCell ref="DS39:DS42"/>
    <mergeCell ref="DT39:DT42"/>
    <mergeCell ref="DP48:DT48"/>
    <mergeCell ref="DU2:DY2"/>
    <mergeCell ref="DU3:DY3"/>
    <mergeCell ref="DU4:DY4"/>
    <mergeCell ref="DU5:DY5"/>
    <mergeCell ref="DX7:DX11"/>
    <mergeCell ref="DY7:DY11"/>
    <mergeCell ref="DX12:DX15"/>
    <mergeCell ref="DY12:DY15"/>
    <mergeCell ref="DX16:DX19"/>
    <mergeCell ref="DY16:DY19"/>
    <mergeCell ref="DX20:DX22"/>
    <mergeCell ref="DY20:DY22"/>
    <mergeCell ref="DX23:DX27"/>
    <mergeCell ref="DY23:DY27"/>
    <mergeCell ref="DX29:DX30"/>
    <mergeCell ref="DY29:DY30"/>
    <mergeCell ref="DX32:DX36"/>
    <mergeCell ref="DY32:DY36"/>
    <mergeCell ref="DX37:DX38"/>
    <mergeCell ref="DY37:DY38"/>
    <mergeCell ref="DY39:DY42"/>
    <mergeCell ref="DP2:DT2"/>
    <mergeCell ref="DP3:DT3"/>
    <mergeCell ref="DP4:DT4"/>
    <mergeCell ref="DP5:DT5"/>
    <mergeCell ref="DS7:DS11"/>
    <mergeCell ref="DT7:DT11"/>
    <mergeCell ref="DS12:DS15"/>
    <mergeCell ref="DT12:DT15"/>
    <mergeCell ref="DS16:DS19"/>
    <mergeCell ref="DT16:DT19"/>
    <mergeCell ref="DX39:DX42"/>
    <mergeCell ref="DS20:DS22"/>
    <mergeCell ref="DT20:DT22"/>
    <mergeCell ref="DS23:DS27"/>
    <mergeCell ref="DT23:DT27"/>
    <mergeCell ref="DS29:DS30"/>
    <mergeCell ref="DT29:DT30"/>
    <mergeCell ref="DS32:DS36"/>
    <mergeCell ref="DT32:DT36"/>
    <mergeCell ref="DS37:DS38"/>
    <mergeCell ref="DT37:DT38"/>
    <mergeCell ref="DF48:DJ48"/>
    <mergeCell ref="DK2:DO2"/>
    <mergeCell ref="DK3:DO3"/>
    <mergeCell ref="DK4:DO4"/>
    <mergeCell ref="DK5:DO5"/>
    <mergeCell ref="DN7:DN11"/>
    <mergeCell ref="DO7:DO11"/>
    <mergeCell ref="DN12:DN15"/>
    <mergeCell ref="DO12:DO15"/>
    <mergeCell ref="DN16:DN19"/>
    <mergeCell ref="DO16:DO19"/>
    <mergeCell ref="DN20:DN22"/>
    <mergeCell ref="DO20:DO22"/>
    <mergeCell ref="DN23:DN27"/>
    <mergeCell ref="DO23:DO27"/>
    <mergeCell ref="DN29:DN30"/>
    <mergeCell ref="DO29:DO30"/>
    <mergeCell ref="DN32:DN36"/>
    <mergeCell ref="DO32:DO36"/>
    <mergeCell ref="DN37:DN38"/>
    <mergeCell ref="DO37:DO38"/>
    <mergeCell ref="DN39:DN42"/>
    <mergeCell ref="DO39:DO42"/>
    <mergeCell ref="DK48:DO48"/>
    <mergeCell ref="DE39:DE42"/>
    <mergeCell ref="DA48:DE48"/>
    <mergeCell ref="DF2:DJ2"/>
    <mergeCell ref="DF3:DJ3"/>
    <mergeCell ref="DF4:DJ4"/>
    <mergeCell ref="DF5:DJ5"/>
    <mergeCell ref="DI7:DI11"/>
    <mergeCell ref="DJ7:DJ11"/>
    <mergeCell ref="DI12:DI15"/>
    <mergeCell ref="DJ12:DJ15"/>
    <mergeCell ref="DI16:DI19"/>
    <mergeCell ref="DJ16:DJ19"/>
    <mergeCell ref="DI20:DI22"/>
    <mergeCell ref="DJ20:DJ22"/>
    <mergeCell ref="DI23:DI27"/>
    <mergeCell ref="DJ23:DJ27"/>
    <mergeCell ref="DI29:DI30"/>
    <mergeCell ref="DJ29:DJ30"/>
    <mergeCell ref="DI32:DI36"/>
    <mergeCell ref="DJ32:DJ36"/>
    <mergeCell ref="DI37:DI38"/>
    <mergeCell ref="DJ37:DJ38"/>
    <mergeCell ref="DI39:DI42"/>
    <mergeCell ref="DJ39:DJ42"/>
    <mergeCell ref="CY39:CY42"/>
    <mergeCell ref="CZ39:CZ42"/>
    <mergeCell ref="CV48:CZ48"/>
    <mergeCell ref="DA2:DE2"/>
    <mergeCell ref="DA3:DE3"/>
    <mergeCell ref="DA4:DE4"/>
    <mergeCell ref="DA5:DE5"/>
    <mergeCell ref="DD7:DD11"/>
    <mergeCell ref="DE7:DE11"/>
    <mergeCell ref="DD12:DD15"/>
    <mergeCell ref="DE12:DE15"/>
    <mergeCell ref="DD16:DD19"/>
    <mergeCell ref="DE16:DE19"/>
    <mergeCell ref="DD20:DD22"/>
    <mergeCell ref="DE20:DE22"/>
    <mergeCell ref="DD23:DD27"/>
    <mergeCell ref="DE23:DE27"/>
    <mergeCell ref="DD29:DD30"/>
    <mergeCell ref="DE29:DE30"/>
    <mergeCell ref="DD32:DD36"/>
    <mergeCell ref="DE32:DE36"/>
    <mergeCell ref="DD37:DD38"/>
    <mergeCell ref="DE37:DE38"/>
    <mergeCell ref="DD39:DD42"/>
    <mergeCell ref="CY20:CY22"/>
    <mergeCell ref="CZ20:CZ22"/>
    <mergeCell ref="CY23:CY27"/>
    <mergeCell ref="CZ23:CZ27"/>
    <mergeCell ref="CY29:CY30"/>
    <mergeCell ref="CZ29:CZ30"/>
    <mergeCell ref="CY32:CY36"/>
    <mergeCell ref="CZ32:CZ36"/>
    <mergeCell ref="CY37:CY38"/>
    <mergeCell ref="CZ37:CZ38"/>
    <mergeCell ref="CV2:CZ2"/>
    <mergeCell ref="CV3:CZ3"/>
    <mergeCell ref="CV4:CZ4"/>
    <mergeCell ref="CV5:CZ5"/>
    <mergeCell ref="CY7:CY11"/>
    <mergeCell ref="CZ7:CZ11"/>
    <mergeCell ref="CY12:CY15"/>
    <mergeCell ref="CZ12:CZ15"/>
    <mergeCell ref="CY16:CY19"/>
    <mergeCell ref="CZ16:CZ19"/>
    <mergeCell ref="CL48:CP48"/>
    <mergeCell ref="CQ2:CU2"/>
    <mergeCell ref="CQ3:CU3"/>
    <mergeCell ref="CQ4:CU4"/>
    <mergeCell ref="CQ5:CU5"/>
    <mergeCell ref="CT7:CT11"/>
    <mergeCell ref="CU7:CU11"/>
    <mergeCell ref="CT12:CT15"/>
    <mergeCell ref="CU12:CU15"/>
    <mergeCell ref="CT16:CT19"/>
    <mergeCell ref="CU16:CU19"/>
    <mergeCell ref="CT20:CT22"/>
    <mergeCell ref="CU20:CU22"/>
    <mergeCell ref="CT23:CT27"/>
    <mergeCell ref="CU23:CU27"/>
    <mergeCell ref="CT29:CT30"/>
    <mergeCell ref="CU29:CU30"/>
    <mergeCell ref="CT32:CT36"/>
    <mergeCell ref="CU32:CU36"/>
    <mergeCell ref="CT37:CT38"/>
    <mergeCell ref="CU37:CU38"/>
    <mergeCell ref="CT39:CT42"/>
    <mergeCell ref="CU39:CU42"/>
    <mergeCell ref="CQ48:CU48"/>
    <mergeCell ref="CK39:CK42"/>
    <mergeCell ref="CG48:CK48"/>
    <mergeCell ref="CL2:CP2"/>
    <mergeCell ref="CL3:CP3"/>
    <mergeCell ref="CL4:CP4"/>
    <mergeCell ref="CL5:CP5"/>
    <mergeCell ref="CO7:CO11"/>
    <mergeCell ref="CP7:CP11"/>
    <mergeCell ref="CO12:CO15"/>
    <mergeCell ref="CP12:CP15"/>
    <mergeCell ref="CO16:CO19"/>
    <mergeCell ref="CP16:CP19"/>
    <mergeCell ref="CO20:CO22"/>
    <mergeCell ref="CP20:CP22"/>
    <mergeCell ref="CO23:CO27"/>
    <mergeCell ref="CP23:CP27"/>
    <mergeCell ref="CO29:CO30"/>
    <mergeCell ref="CP29:CP30"/>
    <mergeCell ref="CO32:CO36"/>
    <mergeCell ref="CP32:CP36"/>
    <mergeCell ref="CO37:CO38"/>
    <mergeCell ref="CP37:CP38"/>
    <mergeCell ref="CO39:CO42"/>
    <mergeCell ref="CP39:CP42"/>
    <mergeCell ref="CE39:CE42"/>
    <mergeCell ref="CF39:CF42"/>
    <mergeCell ref="CB48:CF48"/>
    <mergeCell ref="CG2:CK2"/>
    <mergeCell ref="CG3:CK3"/>
    <mergeCell ref="CG4:CK4"/>
    <mergeCell ref="CG5:CK5"/>
    <mergeCell ref="CJ7:CJ11"/>
    <mergeCell ref="CK7:CK11"/>
    <mergeCell ref="CJ12:CJ15"/>
    <mergeCell ref="CK12:CK15"/>
    <mergeCell ref="CJ16:CJ19"/>
    <mergeCell ref="CK16:CK19"/>
    <mergeCell ref="CJ20:CJ22"/>
    <mergeCell ref="CK20:CK22"/>
    <mergeCell ref="CJ23:CJ27"/>
    <mergeCell ref="CK23:CK27"/>
    <mergeCell ref="CJ29:CJ30"/>
    <mergeCell ref="CK29:CK30"/>
    <mergeCell ref="CJ32:CJ36"/>
    <mergeCell ref="CK32:CK36"/>
    <mergeCell ref="CJ37:CJ38"/>
    <mergeCell ref="CK37:CK38"/>
    <mergeCell ref="CJ39:CJ42"/>
    <mergeCell ref="CE20:CE22"/>
    <mergeCell ref="CF20:CF22"/>
    <mergeCell ref="CE23:CE27"/>
    <mergeCell ref="CF23:CF27"/>
    <mergeCell ref="CE29:CE30"/>
    <mergeCell ref="CF29:CF30"/>
    <mergeCell ref="CE32:CE36"/>
    <mergeCell ref="CF32:CF36"/>
    <mergeCell ref="CE37:CE38"/>
    <mergeCell ref="CF37:CF38"/>
    <mergeCell ref="CB2:CF2"/>
    <mergeCell ref="CB3:CF3"/>
    <mergeCell ref="CB4:CF4"/>
    <mergeCell ref="CB5:CF5"/>
    <mergeCell ref="CE7:CE11"/>
    <mergeCell ref="CF7:CF11"/>
    <mergeCell ref="CE12:CE15"/>
    <mergeCell ref="CF12:CF15"/>
    <mergeCell ref="CE16:CE19"/>
    <mergeCell ref="CF16:CF19"/>
    <mergeCell ref="BZ39:BZ42"/>
    <mergeCell ref="BP39:BP42"/>
    <mergeCell ref="BU7:BU11"/>
    <mergeCell ref="BU12:BU15"/>
    <mergeCell ref="BU16:BU19"/>
    <mergeCell ref="BU20:BU22"/>
    <mergeCell ref="BU23:BU27"/>
    <mergeCell ref="BU29:BU30"/>
    <mergeCell ref="BU32:BU36"/>
    <mergeCell ref="BU37:BU38"/>
    <mergeCell ref="BU39:BU42"/>
    <mergeCell ref="BK7:BK11"/>
    <mergeCell ref="BK12:BK15"/>
    <mergeCell ref="BK16:BK19"/>
    <mergeCell ref="BK20:BK22"/>
    <mergeCell ref="BK23:BK27"/>
    <mergeCell ref="BK29:BK30"/>
    <mergeCell ref="BK32:BK36"/>
    <mergeCell ref="BK37:BK38"/>
    <mergeCell ref="BK39:BK42"/>
    <mergeCell ref="BF7:BF11"/>
    <mergeCell ref="BF12:BF15"/>
    <mergeCell ref="BF16:BF19"/>
    <mergeCell ref="BF20:BF22"/>
    <mergeCell ref="BF23:BF27"/>
    <mergeCell ref="BF29:BF30"/>
    <mergeCell ref="BF32:BF36"/>
    <mergeCell ref="BF37:BF38"/>
    <mergeCell ref="BF39:BF42"/>
    <mergeCell ref="AV39:AV42"/>
    <mergeCell ref="BA7:BA11"/>
    <mergeCell ref="BA12:BA15"/>
    <mergeCell ref="BA16:BA19"/>
    <mergeCell ref="BA20:BA22"/>
    <mergeCell ref="BA23:BA27"/>
    <mergeCell ref="BA29:BA30"/>
    <mergeCell ref="BA32:BA36"/>
    <mergeCell ref="BA37:BA38"/>
    <mergeCell ref="BA39:BA42"/>
    <mergeCell ref="AL7:AL11"/>
    <mergeCell ref="AL12:AL15"/>
    <mergeCell ref="AL16:AL19"/>
    <mergeCell ref="AL20:AL22"/>
    <mergeCell ref="AL23:AL27"/>
    <mergeCell ref="AL29:AL30"/>
    <mergeCell ref="AL32:AL36"/>
    <mergeCell ref="AL37:AL38"/>
    <mergeCell ref="AL39:AL42"/>
    <mergeCell ref="AG7:AG11"/>
    <mergeCell ref="AG12:AG15"/>
    <mergeCell ref="AG16:AG19"/>
    <mergeCell ref="AG20:AG22"/>
    <mergeCell ref="AG23:AG27"/>
    <mergeCell ref="AG29:AG30"/>
    <mergeCell ref="AG32:AG36"/>
    <mergeCell ref="AG37:AG38"/>
    <mergeCell ref="AG39:AG42"/>
    <mergeCell ref="W39:W42"/>
    <mergeCell ref="AB7:AB11"/>
    <mergeCell ref="AB12:AB15"/>
    <mergeCell ref="AB16:AB19"/>
    <mergeCell ref="AB20:AB22"/>
    <mergeCell ref="AB23:AB27"/>
    <mergeCell ref="AB29:AB30"/>
    <mergeCell ref="AB32:AB36"/>
    <mergeCell ref="AB37:AB38"/>
    <mergeCell ref="AB39:AB42"/>
    <mergeCell ref="W7:W11"/>
    <mergeCell ref="W12:W15"/>
    <mergeCell ref="W16:W19"/>
    <mergeCell ref="W20:W22"/>
    <mergeCell ref="W23:W27"/>
    <mergeCell ref="W29:W30"/>
    <mergeCell ref="W32:W36"/>
    <mergeCell ref="W37:W38"/>
    <mergeCell ref="M39:M42"/>
    <mergeCell ref="R7:R11"/>
    <mergeCell ref="R12:R15"/>
    <mergeCell ref="R16:R19"/>
    <mergeCell ref="R20:R22"/>
    <mergeCell ref="R23:R27"/>
    <mergeCell ref="R29:R30"/>
    <mergeCell ref="R32:R36"/>
    <mergeCell ref="R37:R38"/>
    <mergeCell ref="R39:R42"/>
    <mergeCell ref="M29:M30"/>
    <mergeCell ref="M32:M36"/>
    <mergeCell ref="M37:M38"/>
    <mergeCell ref="AX5:BB5"/>
    <mergeCell ref="AX4:BB4"/>
    <mergeCell ref="AX3:BB3"/>
    <mergeCell ref="BC3:BG3"/>
    <mergeCell ref="BC4:BG4"/>
    <mergeCell ref="BC5:BG5"/>
    <mergeCell ref="BH3:BL3"/>
    <mergeCell ref="BH4:BL4"/>
    <mergeCell ref="BH5:BL5"/>
    <mergeCell ref="Y5:AC5"/>
    <mergeCell ref="AD5:AH5"/>
    <mergeCell ref="AI3:AM3"/>
    <mergeCell ref="AI4:AM4"/>
    <mergeCell ref="AI5:AM5"/>
    <mergeCell ref="AN3:AR3"/>
    <mergeCell ref="AN4:AR4"/>
    <mergeCell ref="AN5:AR5"/>
    <mergeCell ref="AD3:AH3"/>
    <mergeCell ref="AD4:AH4"/>
    <mergeCell ref="O3:S3"/>
    <mergeCell ref="O4:S4"/>
    <mergeCell ref="O5:S5"/>
    <mergeCell ref="T3:X3"/>
    <mergeCell ref="T4:X4"/>
    <mergeCell ref="T5:X5"/>
    <mergeCell ref="M23:M27"/>
    <mergeCell ref="M7:M11"/>
    <mergeCell ref="M12:M15"/>
    <mergeCell ref="M16:M19"/>
    <mergeCell ref="M20:M22"/>
    <mergeCell ref="J3:N3"/>
    <mergeCell ref="E2:I2"/>
    <mergeCell ref="B39:B42"/>
    <mergeCell ref="C39:C42"/>
    <mergeCell ref="A2:D2"/>
    <mergeCell ref="I12:I15"/>
    <mergeCell ref="I16:I19"/>
    <mergeCell ref="I20:I22"/>
    <mergeCell ref="I23:I27"/>
    <mergeCell ref="I29:I30"/>
    <mergeCell ref="I32:I36"/>
    <mergeCell ref="I37:I38"/>
    <mergeCell ref="I39:I42"/>
    <mergeCell ref="A12:A42"/>
    <mergeCell ref="C23:C27"/>
    <mergeCell ref="B23:B27"/>
    <mergeCell ref="A7:A11"/>
    <mergeCell ref="B7:B11"/>
    <mergeCell ref="B5:D5"/>
    <mergeCell ref="B3:D3"/>
    <mergeCell ref="B4:D4"/>
    <mergeCell ref="A3:A5"/>
    <mergeCell ref="E5:I5"/>
    <mergeCell ref="E3:I3"/>
    <mergeCell ref="E4:I4"/>
    <mergeCell ref="C7:C11"/>
    <mergeCell ref="C12:C15"/>
    <mergeCell ref="B12:B15"/>
    <mergeCell ref="I7:I11"/>
    <mergeCell ref="C16:C19"/>
    <mergeCell ref="B16:B19"/>
    <mergeCell ref="B20:B22"/>
    <mergeCell ref="H7:H11"/>
    <mergeCell ref="H12:H15"/>
    <mergeCell ref="H16:H19"/>
    <mergeCell ref="H20:H22"/>
    <mergeCell ref="A48:D48"/>
    <mergeCell ref="E48:I48"/>
    <mergeCell ref="B29:B30"/>
    <mergeCell ref="C29:C30"/>
    <mergeCell ref="B32:B36"/>
    <mergeCell ref="C32:C36"/>
    <mergeCell ref="H23:H27"/>
    <mergeCell ref="C20:C22"/>
    <mergeCell ref="C37:C38"/>
    <mergeCell ref="B37:B38"/>
    <mergeCell ref="H29:H30"/>
    <mergeCell ref="H32:H36"/>
    <mergeCell ref="H37:H38"/>
    <mergeCell ref="A44:D44"/>
    <mergeCell ref="A45:D45"/>
    <mergeCell ref="A46:D46"/>
    <mergeCell ref="A43:D43"/>
    <mergeCell ref="A47:D47"/>
    <mergeCell ref="S39:S42"/>
    <mergeCell ref="O48:S48"/>
    <mergeCell ref="N23:N27"/>
    <mergeCell ref="N29:N30"/>
    <mergeCell ref="N32:N36"/>
    <mergeCell ref="N37:N38"/>
    <mergeCell ref="N39:N42"/>
    <mergeCell ref="J2:N2"/>
    <mergeCell ref="N7:N11"/>
    <mergeCell ref="N12:N15"/>
    <mergeCell ref="N16:N19"/>
    <mergeCell ref="N20:N22"/>
    <mergeCell ref="O2:S2"/>
    <mergeCell ref="S7:S11"/>
    <mergeCell ref="S12:S15"/>
    <mergeCell ref="S16:S19"/>
    <mergeCell ref="S20:S22"/>
    <mergeCell ref="S23:S27"/>
    <mergeCell ref="S29:S30"/>
    <mergeCell ref="S32:S36"/>
    <mergeCell ref="S37:S38"/>
    <mergeCell ref="J4:N4"/>
    <mergeCell ref="J48:N48"/>
    <mergeCell ref="J5:N5"/>
    <mergeCell ref="T48:X48"/>
    <mergeCell ref="Y2:AC2"/>
    <mergeCell ref="AC7:AC11"/>
    <mergeCell ref="AC12:AC15"/>
    <mergeCell ref="AC16:AC19"/>
    <mergeCell ref="AC20:AC22"/>
    <mergeCell ref="AC23:AC27"/>
    <mergeCell ref="AC29:AC30"/>
    <mergeCell ref="AC32:AC36"/>
    <mergeCell ref="AC37:AC38"/>
    <mergeCell ref="AC39:AC42"/>
    <mergeCell ref="Y48:AC48"/>
    <mergeCell ref="X23:X27"/>
    <mergeCell ref="X29:X30"/>
    <mergeCell ref="X32:X36"/>
    <mergeCell ref="X37:X38"/>
    <mergeCell ref="X39:X42"/>
    <mergeCell ref="T2:X2"/>
    <mergeCell ref="X7:X11"/>
    <mergeCell ref="X12:X15"/>
    <mergeCell ref="X16:X19"/>
    <mergeCell ref="X20:X22"/>
    <mergeCell ref="Y3:AC3"/>
    <mergeCell ref="Y4:AC4"/>
    <mergeCell ref="AQ37:AQ38"/>
    <mergeCell ref="AQ39:AQ42"/>
    <mergeCell ref="AD48:AH48"/>
    <mergeCell ref="AI2:AM2"/>
    <mergeCell ref="AM7:AM11"/>
    <mergeCell ref="AM12:AM15"/>
    <mergeCell ref="AM16:AM19"/>
    <mergeCell ref="AM20:AM22"/>
    <mergeCell ref="AM23:AM27"/>
    <mergeCell ref="AM29:AM30"/>
    <mergeCell ref="AM32:AM36"/>
    <mergeCell ref="AM37:AM38"/>
    <mergeCell ref="AM39:AM42"/>
    <mergeCell ref="AI48:AM48"/>
    <mergeCell ref="AH23:AH27"/>
    <mergeCell ref="AH29:AH30"/>
    <mergeCell ref="AH32:AH36"/>
    <mergeCell ref="AH37:AH38"/>
    <mergeCell ref="AH39:AH42"/>
    <mergeCell ref="AD2:AH2"/>
    <mergeCell ref="AH7:AH11"/>
    <mergeCell ref="AH12:AH15"/>
    <mergeCell ref="AH16:AH19"/>
    <mergeCell ref="AH20:AH22"/>
    <mergeCell ref="AN2:AR2"/>
    <mergeCell ref="AR7:AR11"/>
    <mergeCell ref="AR12:AR15"/>
    <mergeCell ref="AR16:AR19"/>
    <mergeCell ref="AR20:AR22"/>
    <mergeCell ref="AQ7:AQ11"/>
    <mergeCell ref="AQ12:AQ15"/>
    <mergeCell ref="AQ16:AQ19"/>
    <mergeCell ref="AQ20:AQ22"/>
    <mergeCell ref="AS2:AW2"/>
    <mergeCell ref="AW7:AW11"/>
    <mergeCell ref="AW12:AW15"/>
    <mergeCell ref="AW16:AW19"/>
    <mergeCell ref="AW20:AW22"/>
    <mergeCell ref="AW23:AW27"/>
    <mergeCell ref="AW29:AW30"/>
    <mergeCell ref="AW32:AW36"/>
    <mergeCell ref="AW37:AW38"/>
    <mergeCell ref="AV7:AV11"/>
    <mergeCell ref="AV12:AV15"/>
    <mergeCell ref="AV16:AV19"/>
    <mergeCell ref="AV20:AV22"/>
    <mergeCell ref="AV23:AV27"/>
    <mergeCell ref="AV29:AV30"/>
    <mergeCell ref="AV32:AV36"/>
    <mergeCell ref="AV37:AV38"/>
    <mergeCell ref="AS3:AW3"/>
    <mergeCell ref="AS4:AW4"/>
    <mergeCell ref="AS5:AW5"/>
    <mergeCell ref="BH2:BL2"/>
    <mergeCell ref="BL7:BL11"/>
    <mergeCell ref="BL12:BL15"/>
    <mergeCell ref="BL16:BL19"/>
    <mergeCell ref="BL20:BL22"/>
    <mergeCell ref="AX48:BB48"/>
    <mergeCell ref="BC2:BG2"/>
    <mergeCell ref="BG7:BG11"/>
    <mergeCell ref="BG12:BG15"/>
    <mergeCell ref="BG16:BG19"/>
    <mergeCell ref="BG20:BG22"/>
    <mergeCell ref="BG23:BG27"/>
    <mergeCell ref="BG29:BG30"/>
    <mergeCell ref="BG32:BG36"/>
    <mergeCell ref="BG37:BG38"/>
    <mergeCell ref="BG39:BG42"/>
    <mergeCell ref="BC48:BG48"/>
    <mergeCell ref="BB23:BB27"/>
    <mergeCell ref="BB29:BB30"/>
    <mergeCell ref="BB32:BB36"/>
    <mergeCell ref="BB37:BB38"/>
    <mergeCell ref="BB39:BB42"/>
    <mergeCell ref="AX2:BB2"/>
    <mergeCell ref="BB7:BB11"/>
    <mergeCell ref="BM2:BQ2"/>
    <mergeCell ref="BQ7:BQ11"/>
    <mergeCell ref="BQ12:BQ15"/>
    <mergeCell ref="BQ16:BQ19"/>
    <mergeCell ref="BQ20:BQ22"/>
    <mergeCell ref="BQ23:BQ27"/>
    <mergeCell ref="BQ29:BQ30"/>
    <mergeCell ref="BQ32:BQ36"/>
    <mergeCell ref="BQ37:BQ38"/>
    <mergeCell ref="BM5:BQ5"/>
    <mergeCell ref="BM3:BQ3"/>
    <mergeCell ref="BM4:BQ4"/>
    <mergeCell ref="BP7:BP11"/>
    <mergeCell ref="BP12:BP15"/>
    <mergeCell ref="BP16:BP19"/>
    <mergeCell ref="BP20:BP22"/>
    <mergeCell ref="BP23:BP27"/>
    <mergeCell ref="BP29:BP30"/>
    <mergeCell ref="BP32:BP36"/>
    <mergeCell ref="BP37:BP38"/>
    <mergeCell ref="CA39:CA42"/>
    <mergeCell ref="BW48:CA48"/>
    <mergeCell ref="BV23:BV27"/>
    <mergeCell ref="BV29:BV30"/>
    <mergeCell ref="BV32:BV36"/>
    <mergeCell ref="BV37:BV38"/>
    <mergeCell ref="BV39:BV42"/>
    <mergeCell ref="BR2:BV2"/>
    <mergeCell ref="BV7:BV11"/>
    <mergeCell ref="BV12:BV15"/>
    <mergeCell ref="BV16:BV19"/>
    <mergeCell ref="BV20:BV22"/>
    <mergeCell ref="BR3:BV3"/>
    <mergeCell ref="BR4:BV4"/>
    <mergeCell ref="BR5:BV5"/>
    <mergeCell ref="BW3:CA3"/>
    <mergeCell ref="BW4:CA4"/>
    <mergeCell ref="BW5:CA5"/>
    <mergeCell ref="BZ7:BZ11"/>
    <mergeCell ref="BZ12:BZ15"/>
    <mergeCell ref="BZ16:BZ19"/>
    <mergeCell ref="BZ20:BZ22"/>
    <mergeCell ref="BZ23:BZ27"/>
    <mergeCell ref="BZ29:BZ30"/>
    <mergeCell ref="BW2:CA2"/>
    <mergeCell ref="CA7:CA11"/>
    <mergeCell ref="CA12:CA15"/>
    <mergeCell ref="CA16:CA19"/>
    <mergeCell ref="CA20:CA22"/>
    <mergeCell ref="CA23:CA27"/>
    <mergeCell ref="CA29:CA30"/>
    <mergeCell ref="CA32:CA36"/>
    <mergeCell ref="CA37:CA38"/>
    <mergeCell ref="BZ32:BZ36"/>
    <mergeCell ref="BZ37:BZ38"/>
    <mergeCell ref="BB12:BB15"/>
    <mergeCell ref="BB16:BB19"/>
    <mergeCell ref="BB20:BB22"/>
    <mergeCell ref="AN48:AR48"/>
    <mergeCell ref="AW39:AW42"/>
    <mergeCell ref="AS48:AW48"/>
    <mergeCell ref="AR23:AR27"/>
    <mergeCell ref="H39:H42"/>
    <mergeCell ref="BR48:BV48"/>
    <mergeCell ref="BH48:BL48"/>
    <mergeCell ref="BQ39:BQ42"/>
    <mergeCell ref="BM48:BQ48"/>
    <mergeCell ref="BL23:BL27"/>
    <mergeCell ref="BL29:BL30"/>
    <mergeCell ref="BL32:BL36"/>
    <mergeCell ref="BL37:BL38"/>
    <mergeCell ref="BL39:BL42"/>
    <mergeCell ref="AR29:AR30"/>
    <mergeCell ref="AR32:AR36"/>
    <mergeCell ref="AR37:AR38"/>
    <mergeCell ref="AR39:AR42"/>
    <mergeCell ref="AQ23:AQ27"/>
    <mergeCell ref="AQ29:AQ30"/>
    <mergeCell ref="AQ32:AQ36"/>
  </mergeCells>
  <conditionalFormatting sqref="B3:B5">
    <cfRule type="duplicateValues" dxfId="314" priority="178"/>
  </conditionalFormatting>
  <conditionalFormatting sqref="E7:E42">
    <cfRule type="duplicateValues" dxfId="313" priority="109"/>
  </conditionalFormatting>
  <conditionalFormatting sqref="E48:E1048576 F7:H7 F29:H29 F24:G28 H28 F12:H12 F8:G8 F20:H20 F13:G19 F23:H23 F21:G22 F31:H32 F30:G30 F37:H37 F33:G36 F39:H39 F38:G38 F40:G42 H16 F11:G11 F9:F10">
    <cfRule type="duplicateValues" dxfId="312" priority="213"/>
  </conditionalFormatting>
  <conditionalFormatting sqref="E43:DT47 DZ47:EC47">
    <cfRule type="duplicateValues" dxfId="311" priority="110"/>
  </conditionalFormatting>
  <conditionalFormatting sqref="G9:G10">
    <cfRule type="duplicateValues" dxfId="310" priority="111"/>
  </conditionalFormatting>
  <conditionalFormatting sqref="J7:J16 J40:J42 J23:J38">
    <cfRule type="duplicateValues" dxfId="309" priority="108"/>
  </conditionalFormatting>
  <conditionalFormatting sqref="J48">
    <cfRule type="duplicateValues" dxfId="308" priority="179"/>
  </conditionalFormatting>
  <conditionalFormatting sqref="K7:L16 K40:L42 K23:L38">
    <cfRule type="duplicateValues" dxfId="307" priority="197"/>
  </conditionalFormatting>
  <conditionalFormatting sqref="M7 M28:M29 M20 M23 M31:M32 M37 M39">
    <cfRule type="duplicateValues" dxfId="306" priority="177"/>
  </conditionalFormatting>
  <conditionalFormatting sqref="M12">
    <cfRule type="duplicateValues" dxfId="305" priority="162"/>
  </conditionalFormatting>
  <conditionalFormatting sqref="M16">
    <cfRule type="duplicateValues" dxfId="304" priority="160"/>
  </conditionalFormatting>
  <conditionalFormatting sqref="O7:O15 O40:O42 O23:O38">
    <cfRule type="duplicateValues" dxfId="303" priority="107"/>
  </conditionalFormatting>
  <conditionalFormatting sqref="O48 P7:Q15 P23:Q38">
    <cfRule type="duplicateValues" dxfId="302" priority="196"/>
  </conditionalFormatting>
  <conditionalFormatting sqref="R7 R28:R29 R20 R23 R31:R32 R37 R39">
    <cfRule type="duplicateValues" dxfId="301" priority="159"/>
  </conditionalFormatting>
  <conditionalFormatting sqref="R12">
    <cfRule type="duplicateValues" dxfId="300" priority="158"/>
  </conditionalFormatting>
  <conditionalFormatting sqref="R16">
    <cfRule type="duplicateValues" dxfId="299" priority="157"/>
  </conditionalFormatting>
  <conditionalFormatting sqref="T7:T38 T40:T42">
    <cfRule type="duplicateValues" dxfId="298" priority="106"/>
  </conditionalFormatting>
  <conditionalFormatting sqref="T48 U7:V38 U40:V42">
    <cfRule type="duplicateValues" dxfId="297" priority="195"/>
  </conditionalFormatting>
  <conditionalFormatting sqref="W7 W28:W29 W20 W23 W31:W32 W37 W39">
    <cfRule type="duplicateValues" dxfId="296" priority="150"/>
  </conditionalFormatting>
  <conditionalFormatting sqref="W12">
    <cfRule type="duplicateValues" dxfId="295" priority="149"/>
  </conditionalFormatting>
  <conditionalFormatting sqref="W16">
    <cfRule type="duplicateValues" dxfId="294" priority="148"/>
  </conditionalFormatting>
  <conditionalFormatting sqref="Y7:Y16 Y40:Y42 Y20:Y38">
    <cfRule type="duplicateValues" dxfId="293" priority="105"/>
  </conditionalFormatting>
  <conditionalFormatting sqref="Y48 Z7:AA16 Z40:AA42 Z20:AA38">
    <cfRule type="duplicateValues" dxfId="292" priority="194"/>
  </conditionalFormatting>
  <conditionalFormatting sqref="AB7 AB28:AB29 AB20 AB23 AB31:AB32 AB37 AB39">
    <cfRule type="duplicateValues" dxfId="291" priority="153"/>
  </conditionalFormatting>
  <conditionalFormatting sqref="AB12">
    <cfRule type="duplicateValues" dxfId="290" priority="152"/>
  </conditionalFormatting>
  <conditionalFormatting sqref="AB16">
    <cfRule type="duplicateValues" dxfId="289" priority="151"/>
  </conditionalFormatting>
  <conditionalFormatting sqref="AD48 AD7:AF38 AD40:AF42">
    <cfRule type="duplicateValues" dxfId="288" priority="193"/>
  </conditionalFormatting>
  <conditionalFormatting sqref="AG7 AG28:AG29 AG20 AG23 AG31:AG32 AG37 AG39">
    <cfRule type="duplicateValues" dxfId="287" priority="147"/>
  </conditionalFormatting>
  <conditionalFormatting sqref="AG12">
    <cfRule type="duplicateValues" dxfId="286" priority="146"/>
  </conditionalFormatting>
  <conditionalFormatting sqref="AG16">
    <cfRule type="duplicateValues" dxfId="285" priority="145"/>
  </conditionalFormatting>
  <conditionalFormatting sqref="AI7:AI38 AI40:AI42">
    <cfRule type="duplicateValues" dxfId="284" priority="104"/>
  </conditionalFormatting>
  <conditionalFormatting sqref="AI48 AJ7:AK38 AJ40:AK42">
    <cfRule type="duplicateValues" dxfId="283" priority="192"/>
  </conditionalFormatting>
  <conditionalFormatting sqref="AL7 AL28:AL29 AL20 AL23 AL31:AL32 AL37 AL39">
    <cfRule type="duplicateValues" dxfId="282" priority="144"/>
  </conditionalFormatting>
  <conditionalFormatting sqref="AL12">
    <cfRule type="duplicateValues" dxfId="281" priority="143"/>
  </conditionalFormatting>
  <conditionalFormatting sqref="AL16">
    <cfRule type="duplicateValues" dxfId="280" priority="142"/>
  </conditionalFormatting>
  <conditionalFormatting sqref="AN7:AN38 AN40:AN42">
    <cfRule type="duplicateValues" dxfId="279" priority="103"/>
  </conditionalFormatting>
  <conditionalFormatting sqref="AN48 AO7:AP38 AO40:AP42">
    <cfRule type="duplicateValues" dxfId="278" priority="191"/>
  </conditionalFormatting>
  <conditionalFormatting sqref="AQ7 AQ28:AQ29 AQ20 AQ23 AQ31:AQ32 AQ37 AQ39">
    <cfRule type="duplicateValues" dxfId="277" priority="141"/>
  </conditionalFormatting>
  <conditionalFormatting sqref="AQ12">
    <cfRule type="duplicateValues" dxfId="276" priority="140"/>
  </conditionalFormatting>
  <conditionalFormatting sqref="AQ16">
    <cfRule type="duplicateValues" dxfId="275" priority="139"/>
  </conditionalFormatting>
  <conditionalFormatting sqref="AS7:AS42">
    <cfRule type="duplicateValues" dxfId="274" priority="102"/>
  </conditionalFormatting>
  <conditionalFormatting sqref="AS48 AT7:AU42">
    <cfRule type="duplicateValues" dxfId="273" priority="190"/>
  </conditionalFormatting>
  <conditionalFormatting sqref="AV7 AV28:AV29 AV20 AV23 AV31:AV32 AV37 AV39">
    <cfRule type="duplicateValues" dxfId="272" priority="138"/>
  </conditionalFormatting>
  <conditionalFormatting sqref="AV12">
    <cfRule type="duplicateValues" dxfId="271" priority="137"/>
  </conditionalFormatting>
  <conditionalFormatting sqref="AV16">
    <cfRule type="duplicateValues" dxfId="270" priority="136"/>
  </conditionalFormatting>
  <conditionalFormatting sqref="AX7:AX42">
    <cfRule type="duplicateValues" dxfId="269" priority="101"/>
  </conditionalFormatting>
  <conditionalFormatting sqref="AX48 AY7:AZ42">
    <cfRule type="duplicateValues" dxfId="268" priority="189"/>
  </conditionalFormatting>
  <conditionalFormatting sqref="BA7 BA28:BA29 BA20 BA23 BA31:BA32 BA37 BA39">
    <cfRule type="duplicateValues" dxfId="267" priority="135"/>
  </conditionalFormatting>
  <conditionalFormatting sqref="BA12">
    <cfRule type="duplicateValues" dxfId="266" priority="134"/>
  </conditionalFormatting>
  <conditionalFormatting sqref="BA16">
    <cfRule type="duplicateValues" dxfId="265" priority="133"/>
  </conditionalFormatting>
  <conditionalFormatting sqref="BC7:BC15 BC20:BC42">
    <cfRule type="duplicateValues" dxfId="264" priority="100"/>
  </conditionalFormatting>
  <conditionalFormatting sqref="BC48 BD7:BE15 BD20:BE38">
    <cfRule type="duplicateValues" dxfId="263" priority="188"/>
  </conditionalFormatting>
  <conditionalFormatting sqref="BF7 BF28:BF29 BF12 BF20 BF23 BF31:BF32 BF37 BF39 BF16">
    <cfRule type="duplicateValues" dxfId="262" priority="168"/>
  </conditionalFormatting>
  <conditionalFormatting sqref="BH7:BH38 BH40:BH42">
    <cfRule type="duplicateValues" dxfId="261" priority="99"/>
  </conditionalFormatting>
  <conditionalFormatting sqref="BH48 BI7:BJ38 BI40:BJ42">
    <cfRule type="duplicateValues" dxfId="260" priority="187"/>
  </conditionalFormatting>
  <conditionalFormatting sqref="BK7 BK28:BK29 BK12 BK20 BK23 BK31:BK32 BK37 BK39 BK16">
    <cfRule type="duplicateValues" dxfId="259" priority="167"/>
  </conditionalFormatting>
  <conditionalFormatting sqref="BM7:BM38 BM40:BM42">
    <cfRule type="duplicateValues" dxfId="258" priority="98"/>
  </conditionalFormatting>
  <conditionalFormatting sqref="BM48 BN7:BO38 BN40:BO42">
    <cfRule type="duplicateValues" dxfId="257" priority="186"/>
  </conditionalFormatting>
  <conditionalFormatting sqref="BP7 BP28:BP29 BP12 BP20 BP23 BP31:BP32 BP37 BP39 BP16">
    <cfRule type="duplicateValues" dxfId="256" priority="166"/>
  </conditionalFormatting>
  <conditionalFormatting sqref="BR7:BR38 BR40:BR42">
    <cfRule type="duplicateValues" dxfId="255" priority="97"/>
  </conditionalFormatting>
  <conditionalFormatting sqref="BR48 BS7:BT38 BS40:BT42">
    <cfRule type="duplicateValues" dxfId="254" priority="185"/>
  </conditionalFormatting>
  <conditionalFormatting sqref="BU7 BU28:BU29 BU12 BU20 BU23 BU31:BU32 BU37 BU39 BU16">
    <cfRule type="duplicateValues" dxfId="253" priority="165"/>
  </conditionalFormatting>
  <conditionalFormatting sqref="BW40:BW42 BW7:BW38 BX28:BZ28 BX29:BY30">
    <cfRule type="duplicateValues" dxfId="252" priority="96"/>
  </conditionalFormatting>
  <conditionalFormatting sqref="BW48 BX40:BY42 BX7:BY27 BX31:BY38">
    <cfRule type="duplicateValues" dxfId="251" priority="184"/>
  </conditionalFormatting>
  <conditionalFormatting sqref="BZ7 BZ29 BZ12 BZ20 BZ23 BZ31:BZ32 BZ37 BZ39 BZ16">
    <cfRule type="duplicateValues" dxfId="250" priority="164"/>
  </conditionalFormatting>
  <conditionalFormatting sqref="CB7:CB38 CB40:CB42">
    <cfRule type="duplicateValues" dxfId="249" priority="95"/>
  </conditionalFormatting>
  <conditionalFormatting sqref="CB48 CC7:CD38 CC40:CD42">
    <cfRule type="duplicateValues" dxfId="248" priority="131"/>
  </conditionalFormatting>
  <conditionalFormatting sqref="CE7 CE28:CE29 CE12 CE20 CE23 CE31:CE32 CE37 CE39 CE16">
    <cfRule type="duplicateValues" dxfId="247" priority="130"/>
  </conditionalFormatting>
  <conditionalFormatting sqref="CG7:CG38 CG40:CG42">
    <cfRule type="duplicateValues" dxfId="246" priority="94"/>
  </conditionalFormatting>
  <conditionalFormatting sqref="CG48 CH7:CI38 CH40:CI42">
    <cfRule type="duplicateValues" dxfId="245" priority="129"/>
  </conditionalFormatting>
  <conditionalFormatting sqref="CJ7 CJ28:CJ29 CJ12 CJ20 CJ23 CJ31:CJ32 CJ37 CJ39 CJ16">
    <cfRule type="duplicateValues" dxfId="244" priority="128"/>
  </conditionalFormatting>
  <conditionalFormatting sqref="CL7:CL38 CL40:CL42">
    <cfRule type="duplicateValues" dxfId="243" priority="93"/>
  </conditionalFormatting>
  <conditionalFormatting sqref="CL48 CM7:CN38 CM40:CN42">
    <cfRule type="duplicateValues" dxfId="242" priority="127"/>
  </conditionalFormatting>
  <conditionalFormatting sqref="CO7 CO28:CO29 CO12 CO20 CO23 CO31:CO32 CO37 CO39 CO16">
    <cfRule type="duplicateValues" dxfId="241" priority="126"/>
  </conditionalFormatting>
  <conditionalFormatting sqref="CQ48 CQ7:CS38 CQ40:CS42">
    <cfRule type="duplicateValues" dxfId="240" priority="125"/>
  </conditionalFormatting>
  <conditionalFormatting sqref="CT7 CT28:CT29 CT12 CT20 CT23 CT31:CT32 CT37 CT39 CT16">
    <cfRule type="duplicateValues" dxfId="239" priority="124"/>
  </conditionalFormatting>
  <conditionalFormatting sqref="CV7:CV38 CV40:CV42">
    <cfRule type="duplicateValues" dxfId="238" priority="92"/>
  </conditionalFormatting>
  <conditionalFormatting sqref="CV48 CW7:CX38 CW40:CX42">
    <cfRule type="duplicateValues" dxfId="237" priority="123"/>
  </conditionalFormatting>
  <conditionalFormatting sqref="CY7 CY28:CY29 CY12 CY20 CY23 CY31:CY32 CY37 CY39 CY16">
    <cfRule type="duplicateValues" dxfId="236" priority="122"/>
  </conditionalFormatting>
  <conditionalFormatting sqref="DA48 DA7:DC38 DA40:DC42">
    <cfRule type="duplicateValues" dxfId="235" priority="121"/>
  </conditionalFormatting>
  <conditionalFormatting sqref="DD7 DD28:DD29 DD12 DD20 DD23 DD31:DD32 DD37 DD39 DD16">
    <cfRule type="duplicateValues" dxfId="234" priority="120"/>
  </conditionalFormatting>
  <conditionalFormatting sqref="DF7:DF38 DF40:DF42">
    <cfRule type="duplicateValues" dxfId="233" priority="91"/>
  </conditionalFormatting>
  <conditionalFormatting sqref="DF48 DG7:DH38 DG40:DH42">
    <cfRule type="duplicateValues" dxfId="232" priority="119"/>
  </conditionalFormatting>
  <conditionalFormatting sqref="DI7 DI28:DI29 DI12 DI20 DI23 DI31:DI32 DI37 DI39 DI16">
    <cfRule type="duplicateValues" dxfId="231" priority="118"/>
  </conditionalFormatting>
  <conditionalFormatting sqref="DK7:DK38 DK40:DK42">
    <cfRule type="duplicateValues" dxfId="230" priority="90"/>
  </conditionalFormatting>
  <conditionalFormatting sqref="DK48 DL7:DM38 DL40:DM42">
    <cfRule type="duplicateValues" dxfId="229" priority="117"/>
  </conditionalFormatting>
  <conditionalFormatting sqref="DN7 DN28:DN29 DN12 DN20 DN23 DN31:DN32 DN37 DN39 DN16">
    <cfRule type="duplicateValues" dxfId="228" priority="116"/>
  </conditionalFormatting>
  <conditionalFormatting sqref="DP7:DP38 DP40:DP42">
    <cfRule type="duplicateValues" dxfId="227" priority="89"/>
  </conditionalFormatting>
  <conditionalFormatting sqref="DP48 DQ7:DR38 DQ40:DR42">
    <cfRule type="duplicateValues" dxfId="226" priority="115"/>
  </conditionalFormatting>
  <conditionalFormatting sqref="DS7 DS28:DS29 DS12 DS20 DS23 DS31:DS32 DS37 DS39 DS16">
    <cfRule type="duplicateValues" dxfId="225" priority="114"/>
  </conditionalFormatting>
  <conditionalFormatting sqref="DU7:DU15 DV28:DX28 DV29:DW30 DV31:DX31 DU20:DU38">
    <cfRule type="duplicateValues" dxfId="224" priority="84"/>
  </conditionalFormatting>
  <conditionalFormatting sqref="DU48 DV7:DW15 DV32:DW38 DV20:DW27">
    <cfRule type="duplicateValues" dxfId="223" priority="87"/>
  </conditionalFormatting>
  <conditionalFormatting sqref="DU43:DY47">
    <cfRule type="duplicateValues" dxfId="222" priority="85"/>
  </conditionalFormatting>
  <conditionalFormatting sqref="DX7 DX29 DX12 DX20 DX23 DX32 DX37 DX39">
    <cfRule type="duplicateValues" dxfId="221" priority="86"/>
  </conditionalFormatting>
  <conditionalFormatting sqref="BD39:BD42">
    <cfRule type="duplicateValues" dxfId="220" priority="83"/>
  </conditionalFormatting>
  <conditionalFormatting sqref="BE39:BE42">
    <cfRule type="duplicateValues" dxfId="219" priority="82"/>
  </conditionalFormatting>
  <conditionalFormatting sqref="P40:P42">
    <cfRule type="duplicateValues" dxfId="218" priority="81"/>
  </conditionalFormatting>
  <conditionalFormatting sqref="Q40:Q42">
    <cfRule type="duplicateValues" dxfId="217" priority="80"/>
  </conditionalFormatting>
  <conditionalFormatting sqref="J39">
    <cfRule type="duplicateValues" dxfId="216" priority="78"/>
  </conditionalFormatting>
  <conditionalFormatting sqref="K39:L39">
    <cfRule type="duplicateValues" dxfId="215" priority="79"/>
  </conditionalFormatting>
  <conditionalFormatting sqref="O39">
    <cfRule type="duplicateValues" dxfId="214" priority="76"/>
  </conditionalFormatting>
  <conditionalFormatting sqref="P39:Q39">
    <cfRule type="duplicateValues" dxfId="213" priority="77"/>
  </conditionalFormatting>
  <conditionalFormatting sqref="T39">
    <cfRule type="duplicateValues" dxfId="212" priority="74"/>
  </conditionalFormatting>
  <conditionalFormatting sqref="U39:V39">
    <cfRule type="duplicateValues" dxfId="211" priority="75"/>
  </conditionalFormatting>
  <conditionalFormatting sqref="Y39">
    <cfRule type="duplicateValues" dxfId="210" priority="72"/>
  </conditionalFormatting>
  <conditionalFormatting sqref="Z39:AA39">
    <cfRule type="duplicateValues" dxfId="209" priority="73"/>
  </conditionalFormatting>
  <conditionalFormatting sqref="AD39">
    <cfRule type="duplicateValues" dxfId="208" priority="70"/>
  </conditionalFormatting>
  <conditionalFormatting sqref="AE39:AF39">
    <cfRule type="duplicateValues" dxfId="207" priority="71"/>
  </conditionalFormatting>
  <conditionalFormatting sqref="AI39">
    <cfRule type="duplicateValues" dxfId="206" priority="68"/>
  </conditionalFormatting>
  <conditionalFormatting sqref="AJ39:AK39">
    <cfRule type="duplicateValues" dxfId="205" priority="69"/>
  </conditionalFormatting>
  <conditionalFormatting sqref="AN39">
    <cfRule type="duplicateValues" dxfId="204" priority="66"/>
  </conditionalFormatting>
  <conditionalFormatting sqref="AO39:AP39">
    <cfRule type="duplicateValues" dxfId="203" priority="67"/>
  </conditionalFormatting>
  <conditionalFormatting sqref="BH39">
    <cfRule type="duplicateValues" dxfId="202" priority="64"/>
  </conditionalFormatting>
  <conditionalFormatting sqref="BI39:BJ39">
    <cfRule type="duplicateValues" dxfId="201" priority="65"/>
  </conditionalFormatting>
  <conditionalFormatting sqref="BM39">
    <cfRule type="duplicateValues" dxfId="200" priority="62"/>
  </conditionalFormatting>
  <conditionalFormatting sqref="BN39:BO39">
    <cfRule type="duplicateValues" dxfId="199" priority="63"/>
  </conditionalFormatting>
  <conditionalFormatting sqref="BR39">
    <cfRule type="duplicateValues" dxfId="198" priority="60"/>
  </conditionalFormatting>
  <conditionalFormatting sqref="BS39:BT39">
    <cfRule type="duplicateValues" dxfId="197" priority="61"/>
  </conditionalFormatting>
  <conditionalFormatting sqref="BW39">
    <cfRule type="duplicateValues" dxfId="196" priority="58"/>
  </conditionalFormatting>
  <conditionalFormatting sqref="BX39:BY39">
    <cfRule type="duplicateValues" dxfId="195" priority="59"/>
  </conditionalFormatting>
  <conditionalFormatting sqref="CB39">
    <cfRule type="duplicateValues" dxfId="194" priority="56"/>
  </conditionalFormatting>
  <conditionalFormatting sqref="CC39:CD39">
    <cfRule type="duplicateValues" dxfId="193" priority="57"/>
  </conditionalFormatting>
  <conditionalFormatting sqref="CG39">
    <cfRule type="duplicateValues" dxfId="192" priority="54"/>
  </conditionalFormatting>
  <conditionalFormatting sqref="CH39:CI39">
    <cfRule type="duplicateValues" dxfId="191" priority="55"/>
  </conditionalFormatting>
  <conditionalFormatting sqref="CL39">
    <cfRule type="duplicateValues" dxfId="190" priority="52"/>
  </conditionalFormatting>
  <conditionalFormatting sqref="CM39:CN39">
    <cfRule type="duplicateValues" dxfId="189" priority="53"/>
  </conditionalFormatting>
  <conditionalFormatting sqref="CQ39">
    <cfRule type="duplicateValues" dxfId="188" priority="50"/>
  </conditionalFormatting>
  <conditionalFormatting sqref="CR39:CS39">
    <cfRule type="duplicateValues" dxfId="187" priority="51"/>
  </conditionalFormatting>
  <conditionalFormatting sqref="CV39">
    <cfRule type="duplicateValues" dxfId="186" priority="48"/>
  </conditionalFormatting>
  <conditionalFormatting sqref="CW39:CX39">
    <cfRule type="duplicateValues" dxfId="185" priority="49"/>
  </conditionalFormatting>
  <conditionalFormatting sqref="DA39">
    <cfRule type="duplicateValues" dxfId="184" priority="46"/>
  </conditionalFormatting>
  <conditionalFormatting sqref="DB39:DC39">
    <cfRule type="duplicateValues" dxfId="183" priority="47"/>
  </conditionalFormatting>
  <conditionalFormatting sqref="DF39">
    <cfRule type="duplicateValues" dxfId="182" priority="44"/>
  </conditionalFormatting>
  <conditionalFormatting sqref="DG39:DH39">
    <cfRule type="duplicateValues" dxfId="181" priority="45"/>
  </conditionalFormatting>
  <conditionalFormatting sqref="DK39">
    <cfRule type="duplicateValues" dxfId="180" priority="42"/>
  </conditionalFormatting>
  <conditionalFormatting sqref="DL39:DM39">
    <cfRule type="duplicateValues" dxfId="179" priority="43"/>
  </conditionalFormatting>
  <conditionalFormatting sqref="DP39">
    <cfRule type="duplicateValues" dxfId="178" priority="40"/>
  </conditionalFormatting>
  <conditionalFormatting sqref="DQ39:DR39">
    <cfRule type="duplicateValues" dxfId="177" priority="41"/>
  </conditionalFormatting>
  <conditionalFormatting sqref="DU39:DU42">
    <cfRule type="duplicateValues" dxfId="176" priority="38"/>
  </conditionalFormatting>
  <conditionalFormatting sqref="DV39:DW42">
    <cfRule type="duplicateValues" dxfId="175" priority="39"/>
  </conditionalFormatting>
  <conditionalFormatting sqref="J17">
    <cfRule type="duplicateValues" dxfId="174" priority="36"/>
  </conditionalFormatting>
  <conditionalFormatting sqref="K17:L17">
    <cfRule type="duplicateValues" dxfId="173" priority="37"/>
  </conditionalFormatting>
  <conditionalFormatting sqref="J18">
    <cfRule type="duplicateValues" dxfId="172" priority="34"/>
  </conditionalFormatting>
  <conditionalFormatting sqref="K18:L18">
    <cfRule type="duplicateValues" dxfId="171" priority="35"/>
  </conditionalFormatting>
  <conditionalFormatting sqref="J19">
    <cfRule type="duplicateValues" dxfId="170" priority="32"/>
  </conditionalFormatting>
  <conditionalFormatting sqref="K19:L19">
    <cfRule type="duplicateValues" dxfId="169" priority="33"/>
  </conditionalFormatting>
  <conditionalFormatting sqref="J20">
    <cfRule type="duplicateValues" dxfId="168" priority="30"/>
  </conditionalFormatting>
  <conditionalFormatting sqref="K20:L20">
    <cfRule type="duplicateValues" dxfId="167" priority="31"/>
  </conditionalFormatting>
  <conditionalFormatting sqref="J21">
    <cfRule type="duplicateValues" dxfId="166" priority="28"/>
  </conditionalFormatting>
  <conditionalFormatting sqref="K21:L21">
    <cfRule type="duplicateValues" dxfId="165" priority="29"/>
  </conditionalFormatting>
  <conditionalFormatting sqref="J22">
    <cfRule type="duplicateValues" dxfId="164" priority="26"/>
  </conditionalFormatting>
  <conditionalFormatting sqref="K22:L22">
    <cfRule type="duplicateValues" dxfId="163" priority="27"/>
  </conditionalFormatting>
  <conditionalFormatting sqref="O16">
    <cfRule type="duplicateValues" dxfId="162" priority="24"/>
  </conditionalFormatting>
  <conditionalFormatting sqref="P16:Q16">
    <cfRule type="duplicateValues" dxfId="161" priority="25"/>
  </conditionalFormatting>
  <conditionalFormatting sqref="O17">
    <cfRule type="duplicateValues" dxfId="160" priority="22"/>
  </conditionalFormatting>
  <conditionalFormatting sqref="P17:Q17">
    <cfRule type="duplicateValues" dxfId="159" priority="23"/>
  </conditionalFormatting>
  <conditionalFormatting sqref="O18">
    <cfRule type="duplicateValues" dxfId="158" priority="20"/>
  </conditionalFormatting>
  <conditionalFormatting sqref="P18:Q18">
    <cfRule type="duplicateValues" dxfId="157" priority="21"/>
  </conditionalFormatting>
  <conditionalFormatting sqref="O19">
    <cfRule type="duplicateValues" dxfId="156" priority="18"/>
  </conditionalFormatting>
  <conditionalFormatting sqref="P19:Q19">
    <cfRule type="duplicateValues" dxfId="155" priority="19"/>
  </conditionalFormatting>
  <conditionalFormatting sqref="O20">
    <cfRule type="duplicateValues" dxfId="154" priority="16"/>
  </conditionalFormatting>
  <conditionalFormatting sqref="P20:Q20">
    <cfRule type="duplicateValues" dxfId="153" priority="17"/>
  </conditionalFormatting>
  <conditionalFormatting sqref="O21">
    <cfRule type="duplicateValues" dxfId="152" priority="14"/>
  </conditionalFormatting>
  <conditionalFormatting sqref="P21:Q21">
    <cfRule type="duplicateValues" dxfId="151" priority="15"/>
  </conditionalFormatting>
  <conditionalFormatting sqref="O22">
    <cfRule type="duplicateValues" dxfId="150" priority="12"/>
  </conditionalFormatting>
  <conditionalFormatting sqref="P22:Q22">
    <cfRule type="duplicateValues" dxfId="149" priority="13"/>
  </conditionalFormatting>
  <conditionalFormatting sqref="Y17">
    <cfRule type="duplicateValues" dxfId="148" priority="10"/>
  </conditionalFormatting>
  <conditionalFormatting sqref="Z17:AA17">
    <cfRule type="duplicateValues" dxfId="147" priority="11"/>
  </conditionalFormatting>
  <conditionalFormatting sqref="Y18">
    <cfRule type="duplicateValues" dxfId="146" priority="8"/>
  </conditionalFormatting>
  <conditionalFormatting sqref="Z18:AA18">
    <cfRule type="duplicateValues" dxfId="145" priority="9"/>
  </conditionalFormatting>
  <conditionalFormatting sqref="Y19">
    <cfRule type="duplicateValues" dxfId="144" priority="6"/>
  </conditionalFormatting>
  <conditionalFormatting sqref="Z19:AA19">
    <cfRule type="duplicateValues" dxfId="143" priority="7"/>
  </conditionalFormatting>
  <conditionalFormatting sqref="BC16:BC19">
    <cfRule type="duplicateValues" dxfId="142" priority="4"/>
  </conditionalFormatting>
  <conditionalFormatting sqref="BD16:BE19">
    <cfRule type="duplicateValues" dxfId="141" priority="5"/>
  </conditionalFormatting>
  <conditionalFormatting sqref="DU16:DU19">
    <cfRule type="duplicateValues" dxfId="140" priority="2"/>
  </conditionalFormatting>
  <conditionalFormatting sqref="DV16:DW19">
    <cfRule type="duplicateValues" dxfId="139" priority="3"/>
  </conditionalFormatting>
  <conditionalFormatting sqref="DX16">
    <cfRule type="duplicateValues" dxfId="138" priority="1"/>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CATEGORIAS!$C$1:$C$3</xm:f>
          </x14:formula1>
          <xm:sqref>BU28:BU29 H16 BZ23 BU31:BU32 BP31:BP32 BK31:BK32 BF31:BF32 Y7:AA42 AS7:AU42 AI7:AK42 DK40:DM42 BF28:BF29 BK28:BK29 BP28:BP29 AN7:AP42 H39 H12 H37 H20 E7:G42 H31:H32 AX7:AZ42 BZ20 BZ12 BZ31:BZ32 BZ16 BZ37 BW39:BZ39 BW40:BY42 BU16 BU23 BR39:BU39 BU12 BU37 BU20 DH38 AD7:AF42 BP16 BP23 BM39:BP39 BP12 BP37 BP20 O7:Q42 BH40:BJ42 BK16 BK23 BH39:BK39 BK12 BK37 BK20 T7:V42 J7:L42 BF16 BF23 BF39 BF12 BF37 BF20 CE23 CE20 CE12 CE31:CE32 CE28:CE29 CE16 CE37 CB39:CE39 DF39:DI39 CJ23 CJ20 CJ12 CJ31:CJ32 CJ28:CJ29 CJ16 CJ37 CG39:CJ39 BR40:BT42 CO23 CO20 CO12 CO31:CO32 CO28:CO29 CO16 CO37 CL39:CO39 CB40:CD42 CT23 CT20 CT12 CT31:CT32 CT28:CT29 CT16 CT37 CQ39:CT39 CL40:CN42 CY23 CY20 CY12 CY31:CY32 CY28:CY29 CY16 CY37 CV39:CY39 CG40:CI42 DC23:DD23 DD20 DC12:DD12 DD31:DD32 DD28:DD29 DC16:DD16 DD37 DA40:DC42 DH23:DI23 DH20:DI20 DH12:DI12 DI31:DI32 DI28:DI29 DI16 DH37:DI37 DL23:DN23 DL20:DN20 DM12:DN12 DN31:DN32 DN28:DN29 DL16:DN16 DN37 DK39:DN39 DS23 DS20 DS12 DS31:DS32 DS28:DS29 DS16 DS37 DP39:DS39 CV40:CX42 DM7:DM11 DM13:DM15 DL17:DM19 DL21:DM22 DU39:DW42 DA39:DD39 DF40:DH42 DL7:DL15 CQ40:CS42 DC7:DC11 DC13:DC15 DC17:DC22 DC24:DC38 BM40:BO42 DG7:DH11 DH13:DH19 DH21:DH22 DH24:DH36 BH7:BJ38 BM7:BO38 BR7:BT38 BC7:BE42 CB7:CD38 CG7:CI38 CL7:CN38 CQ7:CS38 CV7:CX38 DA7:DB38 DF7:DF38 DG12:DG38 DK7:DK38 DL24:DM38 DP7:DR38 DP40:DR42 BZ28:BZ29 BW7:BY38 DU16:DW19 DX16</xm:sqref>
        </x14:dataValidation>
        <x14:dataValidation type="list" allowBlank="1" showInputMessage="1" showErrorMessage="1" xr:uid="{00000000-0002-0000-0200-000001000000}">
          <x14:formula1>
            <xm:f>CATEGORIAS!$E$1:$E$3</xm:f>
          </x14:formula1>
          <xm:sqref>H7:H11 AB7:AB42 W7:W42 AG7:AG42 AL7:AL42 AQ7:AQ42 AV7:AV42 M7:M42 BF7:BF11 BK7:BK11 BP7:BP11 BU7:BU11 BZ7:BZ11 BA7:BA42 R7:R42 H23:H30 CE7:CE11 CJ7:CJ11 CO7:CO11 CT7:CT11 CY7:CY11 DD7:DD11 DI7:DI11 DN7:DN11 DS7:DS11</xm:sqref>
        </x14:dataValidation>
        <x14:dataValidation type="list" allowBlank="1" showInputMessage="1" showErrorMessage="1" xr:uid="{00000000-0002-0000-0200-000002000000}">
          <x14:formula1>
            <xm:f>'[Papel de Trabajo Reporte SIT Diana Final1.xlsx]CATEGORIAS'!#REF!</xm:f>
          </x14:formula1>
          <xm:sqref>DX31:DX32 DV23:DX23 DV20:DX20 DX7:DX12 DX39 DU7:DW15 DX37 DV21:DW22 DX28:DX29 DU20:DU38 DV24:DW38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
  <sheetViews>
    <sheetView workbookViewId="0">
      <selection activeCell="E15" sqref="E15"/>
    </sheetView>
  </sheetViews>
  <sheetFormatPr baseColWidth="10" defaultRowHeight="15" x14ac:dyDescent="0.25"/>
  <cols>
    <col min="1" max="1" width="10.42578125" style="12" bestFit="1" customWidth="1"/>
    <col min="2" max="2" width="25.42578125" customWidth="1"/>
    <col min="3" max="3" width="82.28515625" customWidth="1"/>
  </cols>
  <sheetData>
    <row r="1" spans="1:3" s="1" customFormat="1" x14ac:dyDescent="0.25">
      <c r="A1" s="8" t="s">
        <v>30</v>
      </c>
      <c r="B1" s="8" t="s">
        <v>31</v>
      </c>
      <c r="C1" s="8" t="s">
        <v>32</v>
      </c>
    </row>
    <row r="2" spans="1:3" s="1" customFormat="1" x14ac:dyDescent="0.25">
      <c r="A2" s="9" t="s">
        <v>33</v>
      </c>
      <c r="B2" s="2" t="s">
        <v>17</v>
      </c>
      <c r="C2" s="3" t="s">
        <v>53</v>
      </c>
    </row>
    <row r="3" spans="1:3" s="1" customFormat="1" ht="30" x14ac:dyDescent="0.25">
      <c r="A3" s="9" t="s">
        <v>34</v>
      </c>
      <c r="B3" s="2" t="s">
        <v>18</v>
      </c>
      <c r="C3" s="3" t="s">
        <v>48</v>
      </c>
    </row>
    <row r="4" spans="1:3" s="1" customFormat="1" ht="30" x14ac:dyDescent="0.25">
      <c r="A4" s="9" t="s">
        <v>35</v>
      </c>
      <c r="B4" s="2" t="s">
        <v>19</v>
      </c>
      <c r="C4" s="3" t="s">
        <v>49</v>
      </c>
    </row>
    <row r="5" spans="1:3" s="1" customFormat="1" ht="45" x14ac:dyDescent="0.25">
      <c r="A5" s="9" t="s">
        <v>36</v>
      </c>
      <c r="B5" s="2" t="s">
        <v>20</v>
      </c>
      <c r="C5" s="3" t="s">
        <v>40</v>
      </c>
    </row>
    <row r="6" spans="1:3" s="1" customFormat="1" ht="30" x14ac:dyDescent="0.25">
      <c r="A6" s="9" t="s">
        <v>37</v>
      </c>
      <c r="B6" s="2" t="s">
        <v>21</v>
      </c>
      <c r="C6" s="3" t="s">
        <v>50</v>
      </c>
    </row>
    <row r="7" spans="1:3" s="1" customFormat="1" ht="30" x14ac:dyDescent="0.25">
      <c r="A7" s="9" t="s">
        <v>38</v>
      </c>
      <c r="B7" s="2" t="s">
        <v>22</v>
      </c>
      <c r="C7" s="3" t="s">
        <v>50</v>
      </c>
    </row>
    <row r="8" spans="1:3" s="1" customFormat="1" ht="30" x14ac:dyDescent="0.25">
      <c r="A8" s="10" t="s">
        <v>39</v>
      </c>
      <c r="B8" s="4" t="s">
        <v>23</v>
      </c>
      <c r="C8" s="3" t="s">
        <v>51</v>
      </c>
    </row>
    <row r="9" spans="1:3" s="1" customFormat="1" ht="30" x14ac:dyDescent="0.25">
      <c r="A9" s="9" t="s">
        <v>41</v>
      </c>
      <c r="B9" s="2" t="s">
        <v>24</v>
      </c>
      <c r="C9" s="3" t="s">
        <v>52</v>
      </c>
    </row>
    <row r="10" spans="1:3" s="1" customFormat="1" ht="30" x14ac:dyDescent="0.25">
      <c r="A10" s="9" t="s">
        <v>42</v>
      </c>
      <c r="B10" s="2" t="s">
        <v>25</v>
      </c>
      <c r="C10" s="3" t="s">
        <v>54</v>
      </c>
    </row>
    <row r="11" spans="1:3" s="1" customFormat="1" ht="30" x14ac:dyDescent="0.25">
      <c r="A11" s="11" t="s">
        <v>43</v>
      </c>
      <c r="B11" s="5" t="s">
        <v>29</v>
      </c>
      <c r="C11" s="3" t="s">
        <v>55</v>
      </c>
    </row>
    <row r="12" spans="1:3" s="1" customFormat="1" ht="30" x14ac:dyDescent="0.25">
      <c r="A12" s="9" t="s">
        <v>44</v>
      </c>
      <c r="B12" s="2" t="s">
        <v>26</v>
      </c>
      <c r="C12" s="3" t="s">
        <v>56</v>
      </c>
    </row>
    <row r="13" spans="1:3" s="1" customFormat="1" ht="30" x14ac:dyDescent="0.25">
      <c r="A13" s="9" t="s">
        <v>45</v>
      </c>
      <c r="B13" s="2" t="s">
        <v>27</v>
      </c>
      <c r="C13" s="3" t="s">
        <v>57</v>
      </c>
    </row>
    <row r="14" spans="1:3" s="1" customFormat="1" ht="60" x14ac:dyDescent="0.25">
      <c r="A14" s="15" t="s">
        <v>46</v>
      </c>
      <c r="B14" s="6" t="s">
        <v>28</v>
      </c>
      <c r="C14" s="7" t="s">
        <v>47</v>
      </c>
    </row>
  </sheetData>
  <conditionalFormatting sqref="A2:B2">
    <cfRule type="duplicateValues" dxfId="137"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A49"/>
  <sheetViews>
    <sheetView zoomScale="40" zoomScaleNormal="40" workbookViewId="0">
      <pane xSplit="4" ySplit="5" topLeftCell="DP6" activePane="bottomRight" state="frozen"/>
      <selection pane="topRight" activeCell="E1" sqref="E1"/>
      <selection pane="bottomLeft" activeCell="A5" sqref="A5"/>
      <selection pane="bottomRight" sqref="A1:DT1"/>
    </sheetView>
  </sheetViews>
  <sheetFormatPr baseColWidth="10" defaultRowHeight="14.25" x14ac:dyDescent="0.2"/>
  <cols>
    <col min="1" max="1" width="18.140625" style="59" customWidth="1"/>
    <col min="2" max="2" width="33.5703125" style="59" customWidth="1"/>
    <col min="3" max="3" width="11.42578125" style="59"/>
    <col min="4" max="4" width="60" style="59" customWidth="1"/>
    <col min="5" max="8" width="17.140625" style="45" customWidth="1"/>
    <col min="9" max="9" width="60.85546875" style="45" customWidth="1"/>
    <col min="10" max="13" width="17.140625" style="45" customWidth="1"/>
    <col min="14" max="14" width="44.85546875" style="45" customWidth="1"/>
    <col min="15" max="18" width="17.140625" style="45" customWidth="1"/>
    <col min="19" max="19" width="50.5703125" style="45" customWidth="1"/>
    <col min="20" max="23" width="17.140625" style="45" customWidth="1"/>
    <col min="24" max="24" width="66" style="45" customWidth="1"/>
    <col min="25" max="28" width="17.140625" style="45" customWidth="1"/>
    <col min="29" max="29" width="48.5703125" style="45" customWidth="1"/>
    <col min="30" max="33" width="17.140625" style="45" customWidth="1"/>
    <col min="34" max="34" width="44.28515625" style="45" customWidth="1"/>
    <col min="35" max="38" width="17.140625" style="45" customWidth="1"/>
    <col min="39" max="39" width="48.5703125" style="45" customWidth="1"/>
    <col min="40" max="43" width="17.140625" style="45" customWidth="1"/>
    <col min="44" max="44" width="61.42578125" style="45" customWidth="1"/>
    <col min="45" max="48" width="17.140625" style="45" customWidth="1"/>
    <col min="49" max="49" width="47.42578125" style="45" customWidth="1"/>
    <col min="50" max="53" width="17.140625" style="45" customWidth="1"/>
    <col min="54" max="54" width="49.140625" style="45" customWidth="1"/>
    <col min="55" max="58" width="17.140625" style="45" customWidth="1"/>
    <col min="59" max="59" width="57.140625" style="45" customWidth="1"/>
    <col min="60" max="63" width="17.140625" style="45" customWidth="1"/>
    <col min="64" max="64" width="55.42578125" style="45" customWidth="1"/>
    <col min="65" max="68" width="17.140625" style="45" customWidth="1"/>
    <col min="69" max="69" width="55.42578125" style="45" customWidth="1"/>
    <col min="70" max="73" width="17.140625" style="45" customWidth="1"/>
    <col min="74" max="74" width="55.42578125" style="45" customWidth="1"/>
    <col min="75" max="78" width="17.140625" style="45" customWidth="1"/>
    <col min="79" max="79" width="50" style="45" customWidth="1"/>
    <col min="80" max="83" width="17.140625" style="45" customWidth="1"/>
    <col min="84" max="84" width="50" style="45" customWidth="1"/>
    <col min="85" max="88" width="17.140625" style="45" customWidth="1"/>
    <col min="89" max="89" width="50" style="45" customWidth="1"/>
    <col min="90" max="93" width="17.140625" style="45" customWidth="1"/>
    <col min="94" max="94" width="58" style="45" customWidth="1"/>
    <col min="95" max="98" width="17.140625" style="45" customWidth="1"/>
    <col min="99" max="99" width="54" style="45" customWidth="1"/>
    <col min="100" max="103" width="17.140625" style="45" customWidth="1"/>
    <col min="104" max="104" width="58" style="45" customWidth="1"/>
    <col min="105" max="108" width="17.140625" style="45" customWidth="1"/>
    <col min="109" max="109" width="40.85546875" style="45" customWidth="1"/>
    <col min="110" max="113" width="17.140625" style="45" customWidth="1"/>
    <col min="114" max="114" width="45.7109375" style="45" customWidth="1"/>
    <col min="115" max="118" width="17.140625" style="45" customWidth="1"/>
    <col min="119" max="119" width="48" style="45" customWidth="1"/>
    <col min="120" max="123" width="17.140625" style="45" customWidth="1"/>
    <col min="124" max="124" width="61.42578125" style="45" customWidth="1"/>
    <col min="125" max="128" width="20.85546875" style="59" customWidth="1"/>
    <col min="129" max="129" width="11" style="59" customWidth="1"/>
    <col min="130" max="131" width="20.85546875" style="59" customWidth="1"/>
    <col min="132" max="16384" width="11.42578125" style="59"/>
  </cols>
  <sheetData>
    <row r="1" spans="1:124" ht="32.25" thickBot="1" x14ac:dyDescent="0.25">
      <c r="A1" s="438" t="s">
        <v>770</v>
      </c>
      <c r="B1" s="436"/>
      <c r="C1" s="436"/>
      <c r="D1" s="436"/>
      <c r="E1" s="436"/>
      <c r="F1" s="436"/>
      <c r="G1" s="436"/>
      <c r="H1" s="436"/>
      <c r="I1" s="436"/>
      <c r="J1" s="436"/>
      <c r="K1" s="436"/>
      <c r="L1" s="436"/>
      <c r="M1" s="436"/>
      <c r="N1" s="436"/>
      <c r="O1" s="436"/>
      <c r="P1" s="436"/>
      <c r="Q1" s="436"/>
      <c r="R1" s="436"/>
      <c r="S1" s="436"/>
      <c r="T1" s="436"/>
      <c r="U1" s="436"/>
      <c r="V1" s="436"/>
      <c r="W1" s="436"/>
      <c r="X1" s="436"/>
      <c r="Y1" s="436"/>
      <c r="Z1" s="436"/>
      <c r="AA1" s="436"/>
      <c r="AB1" s="436"/>
      <c r="AC1" s="436"/>
      <c r="AD1" s="436"/>
      <c r="AE1" s="436"/>
      <c r="AF1" s="436"/>
      <c r="AG1" s="436"/>
      <c r="AH1" s="436"/>
      <c r="AI1" s="436"/>
      <c r="AJ1" s="436"/>
      <c r="AK1" s="436"/>
      <c r="AL1" s="436"/>
      <c r="AM1" s="436"/>
      <c r="AN1" s="436"/>
      <c r="AO1" s="436"/>
      <c r="AP1" s="436"/>
      <c r="AQ1" s="436"/>
      <c r="AR1" s="436"/>
      <c r="AS1" s="436"/>
      <c r="AT1" s="436"/>
      <c r="AU1" s="436"/>
      <c r="AV1" s="436"/>
      <c r="AW1" s="436"/>
      <c r="AX1" s="436"/>
      <c r="AY1" s="436"/>
      <c r="AZ1" s="436"/>
      <c r="BA1" s="436"/>
      <c r="BB1" s="436"/>
      <c r="BC1" s="436"/>
      <c r="BD1" s="436"/>
      <c r="BE1" s="436"/>
      <c r="BF1" s="436"/>
      <c r="BG1" s="436"/>
      <c r="BH1" s="436"/>
      <c r="BI1" s="436"/>
      <c r="BJ1" s="436"/>
      <c r="BK1" s="436"/>
      <c r="BL1" s="436"/>
      <c r="BM1" s="436"/>
      <c r="BN1" s="436"/>
      <c r="BO1" s="436"/>
      <c r="BP1" s="436"/>
      <c r="BQ1" s="436"/>
      <c r="BR1" s="436"/>
      <c r="BS1" s="436"/>
      <c r="BT1" s="436"/>
      <c r="BU1" s="436"/>
      <c r="BV1" s="436"/>
      <c r="BW1" s="436"/>
      <c r="BX1" s="436"/>
      <c r="BY1" s="436"/>
      <c r="BZ1" s="436"/>
      <c r="CA1" s="436"/>
      <c r="CB1" s="436"/>
      <c r="CC1" s="436"/>
      <c r="CD1" s="436"/>
      <c r="CE1" s="436"/>
      <c r="CF1" s="436"/>
      <c r="CG1" s="436"/>
      <c r="CH1" s="436"/>
      <c r="CI1" s="436"/>
      <c r="CJ1" s="436"/>
      <c r="CK1" s="436"/>
      <c r="CL1" s="436"/>
      <c r="CM1" s="436"/>
      <c r="CN1" s="436"/>
      <c r="CO1" s="436"/>
      <c r="CP1" s="436"/>
      <c r="CQ1" s="436"/>
      <c r="CR1" s="436"/>
      <c r="CS1" s="436"/>
      <c r="CT1" s="436"/>
      <c r="CU1" s="436"/>
      <c r="CV1" s="436"/>
      <c r="CW1" s="436"/>
      <c r="CX1" s="436"/>
      <c r="CY1" s="436"/>
      <c r="CZ1" s="436"/>
      <c r="DA1" s="436"/>
      <c r="DB1" s="436"/>
      <c r="DC1" s="436"/>
      <c r="DD1" s="436"/>
      <c r="DE1" s="436"/>
      <c r="DF1" s="436"/>
      <c r="DG1" s="436"/>
      <c r="DH1" s="436"/>
      <c r="DI1" s="436"/>
      <c r="DJ1" s="436"/>
      <c r="DK1" s="436"/>
      <c r="DL1" s="436"/>
      <c r="DM1" s="436"/>
      <c r="DN1" s="436"/>
      <c r="DO1" s="436"/>
      <c r="DP1" s="436"/>
      <c r="DQ1" s="436"/>
      <c r="DR1" s="436"/>
      <c r="DS1" s="436"/>
      <c r="DT1" s="436"/>
    </row>
    <row r="2" spans="1:124" ht="191.25" customHeight="1" x14ac:dyDescent="0.2">
      <c r="A2" s="387" t="s">
        <v>100</v>
      </c>
      <c r="B2" s="387"/>
      <c r="C2" s="387"/>
      <c r="D2" s="387"/>
      <c r="E2" s="385" t="s">
        <v>407</v>
      </c>
      <c r="F2" s="385"/>
      <c r="G2" s="385"/>
      <c r="H2" s="385"/>
      <c r="I2" s="386"/>
      <c r="J2" s="385" t="s">
        <v>408</v>
      </c>
      <c r="K2" s="385"/>
      <c r="L2" s="385"/>
      <c r="M2" s="385"/>
      <c r="N2" s="386"/>
      <c r="O2" s="385" t="s">
        <v>409</v>
      </c>
      <c r="P2" s="385"/>
      <c r="Q2" s="385"/>
      <c r="R2" s="385"/>
      <c r="S2" s="386"/>
      <c r="T2" s="385" t="s">
        <v>410</v>
      </c>
      <c r="U2" s="385"/>
      <c r="V2" s="385"/>
      <c r="W2" s="385"/>
      <c r="X2" s="386"/>
      <c r="Y2" s="385" t="s">
        <v>411</v>
      </c>
      <c r="Z2" s="385"/>
      <c r="AA2" s="385"/>
      <c r="AB2" s="385"/>
      <c r="AC2" s="386"/>
      <c r="AD2" s="392" t="s">
        <v>412</v>
      </c>
      <c r="AE2" s="392"/>
      <c r="AF2" s="392"/>
      <c r="AG2" s="392"/>
      <c r="AH2" s="393"/>
      <c r="AI2" s="385" t="s">
        <v>413</v>
      </c>
      <c r="AJ2" s="385"/>
      <c r="AK2" s="385"/>
      <c r="AL2" s="385"/>
      <c r="AM2" s="386"/>
      <c r="AN2" s="385" t="s">
        <v>414</v>
      </c>
      <c r="AO2" s="385"/>
      <c r="AP2" s="385"/>
      <c r="AQ2" s="385"/>
      <c r="AR2" s="386"/>
      <c r="AS2" s="385" t="s">
        <v>415</v>
      </c>
      <c r="AT2" s="385"/>
      <c r="AU2" s="385"/>
      <c r="AV2" s="385"/>
      <c r="AW2" s="386"/>
      <c r="AX2" s="385" t="s">
        <v>416</v>
      </c>
      <c r="AY2" s="385"/>
      <c r="AZ2" s="385"/>
      <c r="BA2" s="385"/>
      <c r="BB2" s="386"/>
      <c r="BC2" s="385" t="s">
        <v>417</v>
      </c>
      <c r="BD2" s="385"/>
      <c r="BE2" s="385"/>
      <c r="BF2" s="385"/>
      <c r="BG2" s="386"/>
      <c r="BH2" s="385" t="s">
        <v>418</v>
      </c>
      <c r="BI2" s="385"/>
      <c r="BJ2" s="385"/>
      <c r="BK2" s="385"/>
      <c r="BL2" s="386"/>
      <c r="BM2" s="385" t="s">
        <v>419</v>
      </c>
      <c r="BN2" s="385"/>
      <c r="BO2" s="385"/>
      <c r="BP2" s="385"/>
      <c r="BQ2" s="386"/>
      <c r="BR2" s="385" t="s">
        <v>420</v>
      </c>
      <c r="BS2" s="385"/>
      <c r="BT2" s="385"/>
      <c r="BU2" s="385"/>
      <c r="BV2" s="386"/>
      <c r="BW2" s="385" t="s">
        <v>421</v>
      </c>
      <c r="BX2" s="385"/>
      <c r="BY2" s="385"/>
      <c r="BZ2" s="385"/>
      <c r="CA2" s="386"/>
      <c r="CB2" s="385" t="s">
        <v>422</v>
      </c>
      <c r="CC2" s="385"/>
      <c r="CD2" s="385"/>
      <c r="CE2" s="385"/>
      <c r="CF2" s="386"/>
      <c r="CG2" s="385" t="s">
        <v>423</v>
      </c>
      <c r="CH2" s="385"/>
      <c r="CI2" s="385"/>
      <c r="CJ2" s="385"/>
      <c r="CK2" s="386"/>
      <c r="CL2" s="385" t="s">
        <v>424</v>
      </c>
      <c r="CM2" s="385"/>
      <c r="CN2" s="385"/>
      <c r="CO2" s="385"/>
      <c r="CP2" s="386"/>
      <c r="CQ2" s="385" t="s">
        <v>425</v>
      </c>
      <c r="CR2" s="385"/>
      <c r="CS2" s="385"/>
      <c r="CT2" s="385"/>
      <c r="CU2" s="386"/>
      <c r="CV2" s="385" t="s">
        <v>426</v>
      </c>
      <c r="CW2" s="385"/>
      <c r="CX2" s="385"/>
      <c r="CY2" s="385"/>
      <c r="CZ2" s="386"/>
      <c r="DA2" s="385" t="s">
        <v>427</v>
      </c>
      <c r="DB2" s="385"/>
      <c r="DC2" s="385"/>
      <c r="DD2" s="385"/>
      <c r="DE2" s="386"/>
      <c r="DF2" s="385" t="s">
        <v>428</v>
      </c>
      <c r="DG2" s="385"/>
      <c r="DH2" s="385"/>
      <c r="DI2" s="385"/>
      <c r="DJ2" s="386"/>
      <c r="DK2" s="385" t="s">
        <v>429</v>
      </c>
      <c r="DL2" s="385"/>
      <c r="DM2" s="385"/>
      <c r="DN2" s="385"/>
      <c r="DO2" s="386"/>
      <c r="DP2" s="385" t="s">
        <v>430</v>
      </c>
      <c r="DQ2" s="385"/>
      <c r="DR2" s="385"/>
      <c r="DS2" s="385"/>
      <c r="DT2" s="386"/>
    </row>
    <row r="3" spans="1:124" ht="31.5" customHeight="1" x14ac:dyDescent="0.2">
      <c r="A3" s="387" t="s">
        <v>116</v>
      </c>
      <c r="B3" s="388" t="s">
        <v>117</v>
      </c>
      <c r="C3" s="388"/>
      <c r="D3" s="388"/>
      <c r="E3" s="389">
        <v>13150614</v>
      </c>
      <c r="F3" s="390"/>
      <c r="G3" s="390"/>
      <c r="H3" s="390"/>
      <c r="I3" s="391"/>
      <c r="J3" s="379">
        <v>7498400</v>
      </c>
      <c r="K3" s="380"/>
      <c r="L3" s="380"/>
      <c r="M3" s="380"/>
      <c r="N3" s="381"/>
      <c r="O3" s="379">
        <v>5175720</v>
      </c>
      <c r="P3" s="380"/>
      <c r="Q3" s="380"/>
      <c r="R3" s="380"/>
      <c r="S3" s="381"/>
      <c r="T3" s="379">
        <v>7498400</v>
      </c>
      <c r="U3" s="380"/>
      <c r="V3" s="380"/>
      <c r="W3" s="380"/>
      <c r="X3" s="381"/>
      <c r="Y3" s="379">
        <v>13360384</v>
      </c>
      <c r="Z3" s="380"/>
      <c r="AA3" s="380"/>
      <c r="AB3" s="380"/>
      <c r="AC3" s="381"/>
      <c r="AD3" s="382">
        <v>7001942</v>
      </c>
      <c r="AE3" s="376"/>
      <c r="AF3" s="376"/>
      <c r="AG3" s="376"/>
      <c r="AH3" s="376"/>
      <c r="AI3" s="379">
        <v>71071000</v>
      </c>
      <c r="AJ3" s="375"/>
      <c r="AK3" s="375"/>
      <c r="AL3" s="375"/>
      <c r="AM3" s="375"/>
      <c r="AN3" s="371">
        <v>39995322</v>
      </c>
      <c r="AO3" s="371"/>
      <c r="AP3" s="371"/>
      <c r="AQ3" s="371"/>
      <c r="AR3" s="371"/>
      <c r="AS3" s="384">
        <v>7210000</v>
      </c>
      <c r="AT3" s="384"/>
      <c r="AU3" s="384"/>
      <c r="AV3" s="384"/>
      <c r="AW3" s="384"/>
      <c r="AX3" s="380">
        <v>333219500</v>
      </c>
      <c r="AY3" s="375"/>
      <c r="AZ3" s="375"/>
      <c r="BA3" s="375"/>
      <c r="BB3" s="375"/>
      <c r="BC3" s="371">
        <v>5455608</v>
      </c>
      <c r="BD3" s="371"/>
      <c r="BE3" s="371"/>
      <c r="BF3" s="371"/>
      <c r="BG3" s="371"/>
      <c r="BH3" s="371">
        <v>58149000</v>
      </c>
      <c r="BI3" s="371"/>
      <c r="BJ3" s="371"/>
      <c r="BK3" s="371"/>
      <c r="BL3" s="371"/>
      <c r="BM3" s="376">
        <v>18892560</v>
      </c>
      <c r="BN3" s="376"/>
      <c r="BO3" s="376"/>
      <c r="BP3" s="376"/>
      <c r="BQ3" s="376"/>
      <c r="BR3" s="377">
        <v>6551855</v>
      </c>
      <c r="BS3" s="378"/>
      <c r="BT3" s="378"/>
      <c r="BU3" s="378"/>
      <c r="BV3" s="378"/>
      <c r="BW3" s="371">
        <v>13552500</v>
      </c>
      <c r="BX3" s="371"/>
      <c r="BY3" s="371"/>
      <c r="BZ3" s="371"/>
      <c r="CA3" s="371"/>
      <c r="CB3" s="371">
        <v>6597347</v>
      </c>
      <c r="CC3" s="371"/>
      <c r="CD3" s="371"/>
      <c r="CE3" s="371"/>
      <c r="CF3" s="371"/>
      <c r="CG3" s="371">
        <v>2798704</v>
      </c>
      <c r="CH3" s="371"/>
      <c r="CI3" s="371"/>
      <c r="CJ3" s="371"/>
      <c r="CK3" s="371"/>
      <c r="CL3" s="371">
        <v>1776720</v>
      </c>
      <c r="CM3" s="371"/>
      <c r="CN3" s="371"/>
      <c r="CO3" s="371"/>
      <c r="CP3" s="371"/>
      <c r="CQ3" s="371">
        <v>14420000</v>
      </c>
      <c r="CR3" s="371"/>
      <c r="CS3" s="371"/>
      <c r="CT3" s="371"/>
      <c r="CU3" s="371"/>
      <c r="CV3" s="371">
        <v>11562962</v>
      </c>
      <c r="CW3" s="371"/>
      <c r="CX3" s="371"/>
      <c r="CY3" s="371"/>
      <c r="CZ3" s="371"/>
      <c r="DA3" s="371">
        <v>13345730</v>
      </c>
      <c r="DB3" s="371"/>
      <c r="DC3" s="371"/>
      <c r="DD3" s="371"/>
      <c r="DE3" s="371"/>
      <c r="DF3" s="371">
        <v>3372111</v>
      </c>
      <c r="DG3" s="371"/>
      <c r="DH3" s="371"/>
      <c r="DI3" s="371"/>
      <c r="DJ3" s="371"/>
      <c r="DK3" s="371">
        <v>53600000</v>
      </c>
      <c r="DL3" s="371"/>
      <c r="DM3" s="371"/>
      <c r="DN3" s="371"/>
      <c r="DO3" s="371"/>
      <c r="DP3" s="371">
        <v>76437268</v>
      </c>
      <c r="DQ3" s="371"/>
      <c r="DR3" s="371"/>
      <c r="DS3" s="371"/>
      <c r="DT3" s="371"/>
    </row>
    <row r="4" spans="1:124" ht="31.5" customHeight="1" x14ac:dyDescent="0.2">
      <c r="A4" s="387"/>
      <c r="B4" s="388" t="s">
        <v>118</v>
      </c>
      <c r="C4" s="388"/>
      <c r="D4" s="388"/>
      <c r="E4" s="389"/>
      <c r="F4" s="390"/>
      <c r="G4" s="390"/>
      <c r="H4" s="390"/>
      <c r="I4" s="391"/>
      <c r="J4" s="379">
        <v>535600</v>
      </c>
      <c r="K4" s="375"/>
      <c r="L4" s="375"/>
      <c r="M4" s="375"/>
      <c r="N4" s="375"/>
      <c r="O4" s="379">
        <v>0</v>
      </c>
      <c r="P4" s="375"/>
      <c r="Q4" s="375"/>
      <c r="R4" s="375"/>
      <c r="S4" s="375"/>
      <c r="T4" s="379"/>
      <c r="U4" s="375"/>
      <c r="V4" s="375"/>
      <c r="W4" s="375"/>
      <c r="X4" s="375"/>
      <c r="Y4" s="379">
        <v>2484500</v>
      </c>
      <c r="Z4" s="380"/>
      <c r="AA4" s="380"/>
      <c r="AB4" s="380"/>
      <c r="AC4" s="381"/>
      <c r="AD4" s="382">
        <v>535600</v>
      </c>
      <c r="AE4" s="376"/>
      <c r="AF4" s="376"/>
      <c r="AG4" s="376"/>
      <c r="AH4" s="376"/>
      <c r="AI4" s="383"/>
      <c r="AJ4" s="375"/>
      <c r="AK4" s="375"/>
      <c r="AL4" s="375"/>
      <c r="AM4" s="375"/>
      <c r="AN4" s="371">
        <v>3749200</v>
      </c>
      <c r="AO4" s="371"/>
      <c r="AP4" s="371"/>
      <c r="AQ4" s="371"/>
      <c r="AR4" s="371"/>
      <c r="AS4" s="384">
        <v>515000</v>
      </c>
      <c r="AT4" s="384"/>
      <c r="AU4" s="384"/>
      <c r="AV4" s="384"/>
      <c r="AW4" s="384"/>
      <c r="AX4" s="375"/>
      <c r="AY4" s="375"/>
      <c r="AZ4" s="375"/>
      <c r="BA4" s="375"/>
      <c r="BB4" s="375"/>
      <c r="BC4" s="371">
        <v>409396</v>
      </c>
      <c r="BD4" s="371"/>
      <c r="BE4" s="371"/>
      <c r="BF4" s="371"/>
      <c r="BG4" s="371"/>
      <c r="BH4" s="371"/>
      <c r="BI4" s="371"/>
      <c r="BJ4" s="371"/>
      <c r="BK4" s="371"/>
      <c r="BL4" s="371"/>
      <c r="BM4" s="376">
        <v>1606800</v>
      </c>
      <c r="BN4" s="376"/>
      <c r="BO4" s="376"/>
      <c r="BP4" s="376"/>
      <c r="BQ4" s="376"/>
      <c r="BR4" s="377">
        <v>535600</v>
      </c>
      <c r="BS4" s="378"/>
      <c r="BT4" s="378"/>
      <c r="BU4" s="378"/>
      <c r="BV4" s="378"/>
      <c r="BW4" s="371"/>
      <c r="BX4" s="371"/>
      <c r="BY4" s="371"/>
      <c r="BZ4" s="371"/>
      <c r="CA4" s="371"/>
      <c r="CB4" s="371">
        <v>535600</v>
      </c>
      <c r="CC4" s="371"/>
      <c r="CD4" s="371"/>
      <c r="CE4" s="371"/>
      <c r="CF4" s="371"/>
      <c r="CG4" s="371">
        <v>535600</v>
      </c>
      <c r="CH4" s="371"/>
      <c r="CI4" s="371"/>
      <c r="CJ4" s="371"/>
      <c r="CK4" s="371"/>
      <c r="CL4" s="371">
        <v>535600</v>
      </c>
      <c r="CM4" s="371"/>
      <c r="CN4" s="371"/>
      <c r="CO4" s="371"/>
      <c r="CP4" s="371"/>
      <c r="CQ4" s="371"/>
      <c r="CR4" s="371"/>
      <c r="CS4" s="371"/>
      <c r="CT4" s="371"/>
      <c r="CU4" s="371"/>
      <c r="CV4" s="371">
        <v>1606800</v>
      </c>
      <c r="CW4" s="371"/>
      <c r="CX4" s="371"/>
      <c r="CY4" s="371"/>
      <c r="CZ4" s="371"/>
      <c r="DA4" s="371">
        <v>993800</v>
      </c>
      <c r="DB4" s="371"/>
      <c r="DC4" s="371"/>
      <c r="DD4" s="371"/>
      <c r="DE4" s="371"/>
      <c r="DF4" s="371">
        <v>535600</v>
      </c>
      <c r="DG4" s="371"/>
      <c r="DH4" s="371"/>
      <c r="DI4" s="371"/>
      <c r="DJ4" s="371"/>
      <c r="DK4" s="371">
        <v>9441100</v>
      </c>
      <c r="DL4" s="371"/>
      <c r="DM4" s="371"/>
      <c r="DN4" s="371"/>
      <c r="DO4" s="371"/>
      <c r="DP4" s="371">
        <v>8034000</v>
      </c>
      <c r="DQ4" s="371"/>
      <c r="DR4" s="371"/>
      <c r="DS4" s="371"/>
      <c r="DT4" s="371"/>
    </row>
    <row r="5" spans="1:124" ht="31.5" customHeight="1" x14ac:dyDescent="0.2">
      <c r="A5" s="387"/>
      <c r="B5" s="388" t="s">
        <v>119</v>
      </c>
      <c r="C5" s="388"/>
      <c r="D5" s="388"/>
      <c r="E5" s="389">
        <v>3527480</v>
      </c>
      <c r="F5" s="390"/>
      <c r="G5" s="390"/>
      <c r="H5" s="390"/>
      <c r="I5" s="391"/>
      <c r="J5" s="379">
        <v>23851</v>
      </c>
      <c r="K5" s="375"/>
      <c r="L5" s="375"/>
      <c r="M5" s="375"/>
      <c r="N5" s="375"/>
      <c r="O5" s="379">
        <v>233</v>
      </c>
      <c r="P5" s="375"/>
      <c r="Q5" s="375"/>
      <c r="R5" s="375"/>
      <c r="S5" s="375"/>
      <c r="T5" s="379">
        <v>0</v>
      </c>
      <c r="U5" s="375"/>
      <c r="V5" s="375"/>
      <c r="W5" s="375"/>
      <c r="X5" s="375"/>
      <c r="Y5" s="379">
        <v>0</v>
      </c>
      <c r="Z5" s="380"/>
      <c r="AA5" s="380"/>
      <c r="AB5" s="380"/>
      <c r="AC5" s="381"/>
      <c r="AD5" s="382">
        <v>0</v>
      </c>
      <c r="AE5" s="376"/>
      <c r="AF5" s="376"/>
      <c r="AG5" s="376"/>
      <c r="AH5" s="376"/>
      <c r="AI5" s="382">
        <v>12241</v>
      </c>
      <c r="AJ5" s="376"/>
      <c r="AK5" s="376"/>
      <c r="AL5" s="376"/>
      <c r="AM5" s="376"/>
      <c r="AN5" s="371">
        <v>15281288</v>
      </c>
      <c r="AO5" s="371"/>
      <c r="AP5" s="371"/>
      <c r="AQ5" s="371"/>
      <c r="AR5" s="371"/>
      <c r="AS5" s="371">
        <v>0</v>
      </c>
      <c r="AT5" s="371"/>
      <c r="AU5" s="371"/>
      <c r="AV5" s="371"/>
      <c r="AW5" s="371"/>
      <c r="AX5" s="375"/>
      <c r="AY5" s="375"/>
      <c r="AZ5" s="375"/>
      <c r="BA5" s="375"/>
      <c r="BB5" s="375"/>
      <c r="BC5" s="371">
        <v>0</v>
      </c>
      <c r="BD5" s="371"/>
      <c r="BE5" s="371"/>
      <c r="BF5" s="371"/>
      <c r="BG5" s="371"/>
      <c r="BH5" s="371">
        <v>0</v>
      </c>
      <c r="BI5" s="371"/>
      <c r="BJ5" s="371"/>
      <c r="BK5" s="371"/>
      <c r="BL5" s="371"/>
      <c r="BM5" s="376">
        <v>5792261</v>
      </c>
      <c r="BN5" s="376"/>
      <c r="BO5" s="376"/>
      <c r="BP5" s="376"/>
      <c r="BQ5" s="376"/>
      <c r="BR5" s="371">
        <v>0</v>
      </c>
      <c r="BS5" s="371"/>
      <c r="BT5" s="371"/>
      <c r="BU5" s="371"/>
      <c r="BV5" s="371"/>
      <c r="BW5" s="371">
        <v>0</v>
      </c>
      <c r="BX5" s="371"/>
      <c r="BY5" s="371"/>
      <c r="BZ5" s="371"/>
      <c r="CA5" s="371"/>
      <c r="CB5" s="371"/>
      <c r="CC5" s="371"/>
      <c r="CD5" s="371"/>
      <c r="CE5" s="371"/>
      <c r="CF5" s="371"/>
      <c r="CG5" s="371">
        <v>20021</v>
      </c>
      <c r="CH5" s="371"/>
      <c r="CI5" s="371"/>
      <c r="CJ5" s="371"/>
      <c r="CK5" s="371"/>
      <c r="CL5" s="371">
        <v>308220</v>
      </c>
      <c r="CM5" s="371"/>
      <c r="CN5" s="371"/>
      <c r="CO5" s="371"/>
      <c r="CP5" s="371"/>
      <c r="CQ5" s="371">
        <v>33594</v>
      </c>
      <c r="CR5" s="371"/>
      <c r="CS5" s="371"/>
      <c r="CT5" s="371"/>
      <c r="CU5" s="371"/>
      <c r="CV5" s="371">
        <v>7414</v>
      </c>
      <c r="CW5" s="371"/>
      <c r="CX5" s="371"/>
      <c r="CY5" s="371"/>
      <c r="CZ5" s="371"/>
      <c r="DA5" s="371">
        <v>1449</v>
      </c>
      <c r="DB5" s="371"/>
      <c r="DC5" s="371"/>
      <c r="DD5" s="371"/>
      <c r="DE5" s="371"/>
      <c r="DF5" s="371">
        <v>22110</v>
      </c>
      <c r="DG5" s="371"/>
      <c r="DH5" s="371"/>
      <c r="DI5" s="371"/>
      <c r="DJ5" s="371"/>
      <c r="DK5" s="371">
        <v>0</v>
      </c>
      <c r="DL5" s="371"/>
      <c r="DM5" s="371"/>
      <c r="DN5" s="371"/>
      <c r="DO5" s="371"/>
      <c r="DP5" s="371">
        <v>0</v>
      </c>
      <c r="DQ5" s="371"/>
      <c r="DR5" s="371"/>
      <c r="DS5" s="371"/>
      <c r="DT5" s="371"/>
    </row>
    <row r="6" spans="1:124" ht="60.75" thickBot="1" x14ac:dyDescent="0.25">
      <c r="A6" s="45"/>
      <c r="B6" s="46" t="s">
        <v>67</v>
      </c>
      <c r="C6" s="46" t="s">
        <v>68</v>
      </c>
      <c r="D6" s="46" t="s">
        <v>69</v>
      </c>
      <c r="E6" s="107" t="s">
        <v>63</v>
      </c>
      <c r="F6" s="107" t="s">
        <v>64</v>
      </c>
      <c r="G6" s="107" t="s">
        <v>65</v>
      </c>
      <c r="H6" s="107" t="s">
        <v>62</v>
      </c>
      <c r="I6" s="107" t="s">
        <v>58</v>
      </c>
      <c r="J6" s="107">
        <v>860</v>
      </c>
      <c r="K6" s="107" t="s">
        <v>64</v>
      </c>
      <c r="L6" s="107" t="s">
        <v>65</v>
      </c>
      <c r="M6" s="107" t="s">
        <v>62</v>
      </c>
      <c r="N6" s="107"/>
      <c r="O6" s="107" t="s">
        <v>63</v>
      </c>
      <c r="P6" s="107" t="s">
        <v>64</v>
      </c>
      <c r="Q6" s="107" t="s">
        <v>65</v>
      </c>
      <c r="R6" s="107" t="s">
        <v>62</v>
      </c>
      <c r="S6" s="107" t="s">
        <v>58</v>
      </c>
      <c r="T6" s="107" t="s">
        <v>63</v>
      </c>
      <c r="U6" s="107" t="s">
        <v>64</v>
      </c>
      <c r="V6" s="107" t="s">
        <v>65</v>
      </c>
      <c r="W6" s="107" t="s">
        <v>62</v>
      </c>
      <c r="X6" s="107" t="s">
        <v>58</v>
      </c>
      <c r="Y6" s="107" t="s">
        <v>63</v>
      </c>
      <c r="Z6" s="107" t="s">
        <v>64</v>
      </c>
      <c r="AA6" s="107" t="s">
        <v>65</v>
      </c>
      <c r="AB6" s="107" t="s">
        <v>62</v>
      </c>
      <c r="AC6" s="107" t="s">
        <v>58</v>
      </c>
      <c r="AD6" s="107" t="s">
        <v>63</v>
      </c>
      <c r="AE6" s="107" t="s">
        <v>64</v>
      </c>
      <c r="AF6" s="107" t="s">
        <v>65</v>
      </c>
      <c r="AG6" s="107" t="s">
        <v>62</v>
      </c>
      <c r="AH6" s="107" t="s">
        <v>58</v>
      </c>
      <c r="AI6" s="107" t="s">
        <v>63</v>
      </c>
      <c r="AJ6" s="107" t="s">
        <v>64</v>
      </c>
      <c r="AK6" s="107" t="s">
        <v>65</v>
      </c>
      <c r="AL6" s="107" t="s">
        <v>62</v>
      </c>
      <c r="AM6" s="107" t="s">
        <v>58</v>
      </c>
      <c r="AN6" s="107" t="s">
        <v>63</v>
      </c>
      <c r="AO6" s="107" t="s">
        <v>64</v>
      </c>
      <c r="AP6" s="107" t="s">
        <v>65</v>
      </c>
      <c r="AQ6" s="107" t="s">
        <v>62</v>
      </c>
      <c r="AR6" s="107" t="s">
        <v>58</v>
      </c>
      <c r="AS6" s="107" t="s">
        <v>63</v>
      </c>
      <c r="AT6" s="107" t="s">
        <v>64</v>
      </c>
      <c r="AU6" s="107" t="s">
        <v>65</v>
      </c>
      <c r="AV6" s="107" t="s">
        <v>62</v>
      </c>
      <c r="AW6" s="107" t="s">
        <v>58</v>
      </c>
      <c r="AX6" s="107" t="s">
        <v>63</v>
      </c>
      <c r="AY6" s="107" t="s">
        <v>64</v>
      </c>
      <c r="AZ6" s="107" t="s">
        <v>65</v>
      </c>
      <c r="BA6" s="107" t="s">
        <v>62</v>
      </c>
      <c r="BB6" s="107" t="s">
        <v>58</v>
      </c>
      <c r="BC6" s="107" t="s">
        <v>63</v>
      </c>
      <c r="BD6" s="107" t="s">
        <v>64</v>
      </c>
      <c r="BE6" s="107"/>
      <c r="BF6" s="107" t="s">
        <v>62</v>
      </c>
      <c r="BG6" s="107" t="s">
        <v>58</v>
      </c>
      <c r="BH6" s="107" t="s">
        <v>63</v>
      </c>
      <c r="BI6" s="107" t="s">
        <v>64</v>
      </c>
      <c r="BJ6" s="107" t="s">
        <v>65</v>
      </c>
      <c r="BK6" s="107" t="s">
        <v>62</v>
      </c>
      <c r="BL6" s="107" t="s">
        <v>58</v>
      </c>
      <c r="BM6" s="107" t="s">
        <v>63</v>
      </c>
      <c r="BN6" s="107" t="s">
        <v>64</v>
      </c>
      <c r="BO6" s="107" t="s">
        <v>65</v>
      </c>
      <c r="BP6" s="107" t="s">
        <v>62</v>
      </c>
      <c r="BQ6" s="107" t="s">
        <v>58</v>
      </c>
      <c r="BR6" s="107" t="s">
        <v>63</v>
      </c>
      <c r="BS6" s="107" t="s">
        <v>64</v>
      </c>
      <c r="BT6" s="107" t="s">
        <v>65</v>
      </c>
      <c r="BU6" s="107" t="s">
        <v>62</v>
      </c>
      <c r="BV6" s="107" t="s">
        <v>58</v>
      </c>
      <c r="BW6" s="107" t="s">
        <v>63</v>
      </c>
      <c r="BX6" s="107" t="s">
        <v>64</v>
      </c>
      <c r="BY6" s="107" t="s">
        <v>65</v>
      </c>
      <c r="BZ6" s="107" t="s">
        <v>62</v>
      </c>
      <c r="CA6" s="107" t="s">
        <v>58</v>
      </c>
      <c r="CB6" s="107" t="s">
        <v>63</v>
      </c>
      <c r="CC6" s="107" t="s">
        <v>64</v>
      </c>
      <c r="CD6" s="107" t="s">
        <v>65</v>
      </c>
      <c r="CE6" s="107" t="s">
        <v>62</v>
      </c>
      <c r="CF6" s="107" t="s">
        <v>58</v>
      </c>
      <c r="CG6" s="107" t="s">
        <v>431</v>
      </c>
      <c r="CH6" s="107" t="s">
        <v>64</v>
      </c>
      <c r="CI6" s="107" t="s">
        <v>65</v>
      </c>
      <c r="CJ6" s="107" t="s">
        <v>62</v>
      </c>
      <c r="CK6" s="107" t="s">
        <v>58</v>
      </c>
      <c r="CL6" s="107" t="s">
        <v>63</v>
      </c>
      <c r="CM6" s="107" t="s">
        <v>64</v>
      </c>
      <c r="CN6" s="107" t="s">
        <v>65</v>
      </c>
      <c r="CO6" s="107" t="s">
        <v>62</v>
      </c>
      <c r="CP6" s="107" t="s">
        <v>58</v>
      </c>
      <c r="CQ6" s="107" t="s">
        <v>63</v>
      </c>
      <c r="CR6" s="107" t="s">
        <v>64</v>
      </c>
      <c r="CS6" s="107" t="s">
        <v>65</v>
      </c>
      <c r="CT6" s="107" t="s">
        <v>62</v>
      </c>
      <c r="CU6" s="107" t="s">
        <v>58</v>
      </c>
      <c r="CV6" s="107" t="s">
        <v>63</v>
      </c>
      <c r="CW6" s="107" t="s">
        <v>64</v>
      </c>
      <c r="CX6" s="107" t="s">
        <v>65</v>
      </c>
      <c r="CY6" s="107" t="s">
        <v>62</v>
      </c>
      <c r="CZ6" s="107" t="s">
        <v>58</v>
      </c>
      <c r="DA6" s="107" t="s">
        <v>63</v>
      </c>
      <c r="DB6" s="107" t="s">
        <v>64</v>
      </c>
      <c r="DC6" s="107" t="s">
        <v>65</v>
      </c>
      <c r="DD6" s="107" t="s">
        <v>62</v>
      </c>
      <c r="DE6" s="107" t="s">
        <v>58</v>
      </c>
      <c r="DF6" s="107" t="s">
        <v>63</v>
      </c>
      <c r="DG6" s="107" t="s">
        <v>64</v>
      </c>
      <c r="DH6" s="107" t="s">
        <v>65</v>
      </c>
      <c r="DI6" s="107" t="s">
        <v>62</v>
      </c>
      <c r="DJ6" s="107" t="s">
        <v>58</v>
      </c>
      <c r="DK6" s="107" t="s">
        <v>63</v>
      </c>
      <c r="DL6" s="107" t="s">
        <v>64</v>
      </c>
      <c r="DM6" s="107" t="s">
        <v>65</v>
      </c>
      <c r="DN6" s="107" t="s">
        <v>62</v>
      </c>
      <c r="DO6" s="107" t="s">
        <v>58</v>
      </c>
      <c r="DP6" s="107" t="s">
        <v>63</v>
      </c>
      <c r="DQ6" s="107" t="s">
        <v>64</v>
      </c>
      <c r="DR6" s="107" t="s">
        <v>65</v>
      </c>
      <c r="DS6" s="107" t="s">
        <v>62</v>
      </c>
      <c r="DT6" s="107" t="s">
        <v>58</v>
      </c>
    </row>
    <row r="7" spans="1:124" s="102" customFormat="1" ht="51" customHeight="1" x14ac:dyDescent="0.2">
      <c r="A7" s="372" t="s">
        <v>112</v>
      </c>
      <c r="B7" s="342" t="s">
        <v>123</v>
      </c>
      <c r="C7" s="374"/>
      <c r="D7" s="42" t="s">
        <v>109</v>
      </c>
      <c r="E7" s="86"/>
      <c r="F7" s="76" t="s">
        <v>66</v>
      </c>
      <c r="G7" s="76" t="s">
        <v>66</v>
      </c>
      <c r="H7" s="135"/>
      <c r="I7" s="135" t="s">
        <v>432</v>
      </c>
      <c r="J7" s="86"/>
      <c r="K7" s="76" t="s">
        <v>66</v>
      </c>
      <c r="L7" s="76" t="s">
        <v>66</v>
      </c>
      <c r="M7" s="135"/>
      <c r="N7" s="135" t="s">
        <v>750</v>
      </c>
      <c r="O7" s="86"/>
      <c r="P7" s="76" t="s">
        <v>66</v>
      </c>
      <c r="Q7" s="76" t="s">
        <v>66</v>
      </c>
      <c r="R7" s="135"/>
      <c r="S7" s="135" t="s">
        <v>751</v>
      </c>
      <c r="T7" s="86"/>
      <c r="U7" s="76" t="s">
        <v>66</v>
      </c>
      <c r="V7" s="76" t="s">
        <v>66</v>
      </c>
      <c r="W7" s="135"/>
      <c r="X7" s="153" t="s">
        <v>752</v>
      </c>
      <c r="Y7" s="86"/>
      <c r="Z7" s="76" t="s">
        <v>66</v>
      </c>
      <c r="AA7" s="76" t="s">
        <v>66</v>
      </c>
      <c r="AB7" s="135"/>
      <c r="AC7" s="135" t="s">
        <v>450</v>
      </c>
      <c r="AD7" s="86"/>
      <c r="AE7" s="76" t="s">
        <v>66</v>
      </c>
      <c r="AF7" s="76" t="s">
        <v>66</v>
      </c>
      <c r="AG7" s="135"/>
      <c r="AH7" s="135" t="s">
        <v>450</v>
      </c>
      <c r="AI7" s="86"/>
      <c r="AJ7" s="76" t="s">
        <v>66</v>
      </c>
      <c r="AK7" s="76" t="s">
        <v>66</v>
      </c>
      <c r="AL7" s="135"/>
      <c r="AM7" s="135" t="s">
        <v>450</v>
      </c>
      <c r="AN7" s="86"/>
      <c r="AO7" s="76" t="s">
        <v>66</v>
      </c>
      <c r="AP7" s="76" t="s">
        <v>66</v>
      </c>
      <c r="AQ7" s="135"/>
      <c r="AR7" s="135" t="s">
        <v>433</v>
      </c>
      <c r="AS7" s="86"/>
      <c r="AT7" s="76" t="s">
        <v>66</v>
      </c>
      <c r="AU7" s="76" t="s">
        <v>66</v>
      </c>
      <c r="AV7" s="135"/>
      <c r="AW7" s="135" t="s">
        <v>434</v>
      </c>
      <c r="AX7" s="86"/>
      <c r="AY7" s="76" t="s">
        <v>66</v>
      </c>
      <c r="AZ7" s="76" t="s">
        <v>66</v>
      </c>
      <c r="BA7" s="135"/>
      <c r="BB7" s="135" t="s">
        <v>450</v>
      </c>
      <c r="BC7" s="86"/>
      <c r="BD7" s="76" t="s">
        <v>66</v>
      </c>
      <c r="BE7" s="76" t="s">
        <v>66</v>
      </c>
      <c r="BF7" s="135"/>
      <c r="BG7" s="135" t="s">
        <v>435</v>
      </c>
      <c r="BH7" s="86"/>
      <c r="BI7" s="76" t="s">
        <v>66</v>
      </c>
      <c r="BJ7" s="76" t="s">
        <v>66</v>
      </c>
      <c r="BK7" s="135"/>
      <c r="BL7" s="135" t="s">
        <v>436</v>
      </c>
      <c r="BM7" s="86"/>
      <c r="BN7" s="76" t="s">
        <v>66</v>
      </c>
      <c r="BO7" s="76" t="s">
        <v>66</v>
      </c>
      <c r="BP7" s="135"/>
      <c r="BQ7" s="135" t="s">
        <v>437</v>
      </c>
      <c r="BR7" s="86"/>
      <c r="BS7" s="76" t="s">
        <v>66</v>
      </c>
      <c r="BT7" s="76" t="s">
        <v>66</v>
      </c>
      <c r="BU7" s="135"/>
      <c r="BV7" s="135" t="s">
        <v>438</v>
      </c>
      <c r="BW7" s="86"/>
      <c r="BX7" s="76" t="s">
        <v>66</v>
      </c>
      <c r="BY7" s="76" t="s">
        <v>66</v>
      </c>
      <c r="BZ7" s="135"/>
      <c r="CA7" s="135" t="s">
        <v>439</v>
      </c>
      <c r="CB7" s="86"/>
      <c r="CC7" s="76" t="s">
        <v>66</v>
      </c>
      <c r="CD7" s="76" t="s">
        <v>66</v>
      </c>
      <c r="CE7" s="135"/>
      <c r="CF7" s="135" t="s">
        <v>440</v>
      </c>
      <c r="CG7" s="86"/>
      <c r="CH7" s="76" t="s">
        <v>66</v>
      </c>
      <c r="CI7" s="76" t="s">
        <v>66</v>
      </c>
      <c r="CJ7" s="135"/>
      <c r="CK7" s="135" t="s">
        <v>441</v>
      </c>
      <c r="CL7" s="86"/>
      <c r="CM7" s="76" t="s">
        <v>66</v>
      </c>
      <c r="CN7" s="76" t="s">
        <v>66</v>
      </c>
      <c r="CO7" s="135"/>
      <c r="CP7" s="135" t="s">
        <v>442</v>
      </c>
      <c r="CQ7" s="86"/>
      <c r="CR7" s="76" t="s">
        <v>66</v>
      </c>
      <c r="CS7" s="76" t="s">
        <v>66</v>
      </c>
      <c r="CT7" s="135"/>
      <c r="CU7" s="135" t="s">
        <v>443</v>
      </c>
      <c r="CV7" s="86"/>
      <c r="CW7" s="76" t="s">
        <v>66</v>
      </c>
      <c r="CX7" s="76" t="s">
        <v>66</v>
      </c>
      <c r="CY7" s="135"/>
      <c r="CZ7" s="135" t="s">
        <v>444</v>
      </c>
      <c r="DA7" s="86"/>
      <c r="DB7" s="76" t="s">
        <v>66</v>
      </c>
      <c r="DC7" s="76" t="s">
        <v>66</v>
      </c>
      <c r="DD7" s="135"/>
      <c r="DE7" s="135" t="s">
        <v>445</v>
      </c>
      <c r="DF7" s="86"/>
      <c r="DG7" s="76" t="s">
        <v>66</v>
      </c>
      <c r="DH7" s="76" t="s">
        <v>66</v>
      </c>
      <c r="DI7" s="135"/>
      <c r="DJ7" s="135" t="s">
        <v>446</v>
      </c>
      <c r="DK7" s="86"/>
      <c r="DL7" s="76" t="s">
        <v>66</v>
      </c>
      <c r="DM7" s="76" t="s">
        <v>66</v>
      </c>
      <c r="DN7" s="135"/>
      <c r="DO7" s="135" t="s">
        <v>447</v>
      </c>
      <c r="DP7" s="86"/>
      <c r="DQ7" s="76" t="s">
        <v>66</v>
      </c>
      <c r="DR7" s="76" t="s">
        <v>66</v>
      </c>
      <c r="DS7" s="135"/>
      <c r="DT7" s="135" t="s">
        <v>448</v>
      </c>
    </row>
    <row r="8" spans="1:124" s="102" customFormat="1" ht="51" customHeight="1" x14ac:dyDescent="0.2">
      <c r="A8" s="373"/>
      <c r="B8" s="342"/>
      <c r="C8" s="374"/>
      <c r="D8" s="42" t="s">
        <v>110</v>
      </c>
      <c r="E8" s="86"/>
      <c r="F8" s="76" t="s">
        <v>66</v>
      </c>
      <c r="G8" s="76" t="s">
        <v>66</v>
      </c>
      <c r="H8" s="136"/>
      <c r="I8" s="136"/>
      <c r="J8" s="86"/>
      <c r="K8" s="76" t="s">
        <v>66</v>
      </c>
      <c r="L8" s="76" t="s">
        <v>66</v>
      </c>
      <c r="M8" s="136"/>
      <c r="N8" s="136"/>
      <c r="O8" s="86"/>
      <c r="P8" s="76" t="s">
        <v>66</v>
      </c>
      <c r="Q8" s="76" t="s">
        <v>66</v>
      </c>
      <c r="R8" s="136"/>
      <c r="S8" s="136"/>
      <c r="T8" s="86"/>
      <c r="U8" s="76" t="s">
        <v>66</v>
      </c>
      <c r="V8" s="76" t="s">
        <v>66</v>
      </c>
      <c r="W8" s="136"/>
      <c r="X8" s="154"/>
      <c r="Y8" s="86"/>
      <c r="Z8" s="76" t="s">
        <v>66</v>
      </c>
      <c r="AA8" s="76" t="s">
        <v>66</v>
      </c>
      <c r="AB8" s="136"/>
      <c r="AC8" s="136"/>
      <c r="AD8" s="86"/>
      <c r="AE8" s="76" t="s">
        <v>66</v>
      </c>
      <c r="AF8" s="76" t="s">
        <v>66</v>
      </c>
      <c r="AG8" s="136"/>
      <c r="AH8" s="136"/>
      <c r="AI8" s="86"/>
      <c r="AJ8" s="76" t="s">
        <v>66</v>
      </c>
      <c r="AK8" s="76" t="s">
        <v>66</v>
      </c>
      <c r="AL8" s="136"/>
      <c r="AM8" s="136"/>
      <c r="AN8" s="86"/>
      <c r="AO8" s="76" t="s">
        <v>66</v>
      </c>
      <c r="AP8" s="76" t="s">
        <v>66</v>
      </c>
      <c r="AQ8" s="136"/>
      <c r="AR8" s="136"/>
      <c r="AS8" s="86"/>
      <c r="AT8" s="76" t="s">
        <v>66</v>
      </c>
      <c r="AU8" s="76" t="s">
        <v>66</v>
      </c>
      <c r="AV8" s="136"/>
      <c r="AW8" s="136"/>
      <c r="AX8" s="86"/>
      <c r="AY8" s="76" t="s">
        <v>66</v>
      </c>
      <c r="AZ8" s="76" t="s">
        <v>66</v>
      </c>
      <c r="BA8" s="136"/>
      <c r="BB8" s="136"/>
      <c r="BC8" s="86"/>
      <c r="BD8" s="76" t="s">
        <v>66</v>
      </c>
      <c r="BE8" s="76" t="s">
        <v>66</v>
      </c>
      <c r="BF8" s="136"/>
      <c r="BG8" s="136"/>
      <c r="BH8" s="86"/>
      <c r="BI8" s="76" t="s">
        <v>66</v>
      </c>
      <c r="BJ8" s="76" t="s">
        <v>66</v>
      </c>
      <c r="BK8" s="136"/>
      <c r="BL8" s="136"/>
      <c r="BM8" s="86"/>
      <c r="BN8" s="76" t="s">
        <v>66</v>
      </c>
      <c r="BO8" s="76" t="s">
        <v>66</v>
      </c>
      <c r="BP8" s="136"/>
      <c r="BQ8" s="136"/>
      <c r="BR8" s="86"/>
      <c r="BS8" s="76" t="s">
        <v>66</v>
      </c>
      <c r="BT8" s="76" t="s">
        <v>66</v>
      </c>
      <c r="BU8" s="136"/>
      <c r="BV8" s="136"/>
      <c r="BW8" s="86"/>
      <c r="BX8" s="76" t="s">
        <v>66</v>
      </c>
      <c r="BY8" s="76" t="s">
        <v>66</v>
      </c>
      <c r="BZ8" s="136"/>
      <c r="CA8" s="136"/>
      <c r="CB8" s="86"/>
      <c r="CC8" s="76" t="s">
        <v>66</v>
      </c>
      <c r="CD8" s="76" t="s">
        <v>66</v>
      </c>
      <c r="CE8" s="136"/>
      <c r="CF8" s="136"/>
      <c r="CG8" s="86"/>
      <c r="CH8" s="76" t="s">
        <v>66</v>
      </c>
      <c r="CI8" s="76" t="s">
        <v>66</v>
      </c>
      <c r="CJ8" s="136"/>
      <c r="CK8" s="136"/>
      <c r="CL8" s="86"/>
      <c r="CM8" s="76" t="s">
        <v>66</v>
      </c>
      <c r="CN8" s="76" t="s">
        <v>66</v>
      </c>
      <c r="CO8" s="136"/>
      <c r="CP8" s="136"/>
      <c r="CQ8" s="86"/>
      <c r="CR8" s="76" t="s">
        <v>66</v>
      </c>
      <c r="CS8" s="76" t="s">
        <v>66</v>
      </c>
      <c r="CT8" s="136"/>
      <c r="CU8" s="136"/>
      <c r="CV8" s="86"/>
      <c r="CW8" s="76" t="s">
        <v>66</v>
      </c>
      <c r="CX8" s="76" t="s">
        <v>66</v>
      </c>
      <c r="CY8" s="136"/>
      <c r="CZ8" s="136"/>
      <c r="DA8" s="86"/>
      <c r="DB8" s="76" t="s">
        <v>66</v>
      </c>
      <c r="DC8" s="76" t="s">
        <v>66</v>
      </c>
      <c r="DD8" s="136"/>
      <c r="DE8" s="136"/>
      <c r="DF8" s="86"/>
      <c r="DG8" s="76" t="s">
        <v>66</v>
      </c>
      <c r="DH8" s="76" t="s">
        <v>66</v>
      </c>
      <c r="DI8" s="136"/>
      <c r="DJ8" s="136"/>
      <c r="DK8" s="86"/>
      <c r="DL8" s="76" t="s">
        <v>66</v>
      </c>
      <c r="DM8" s="76" t="s">
        <v>66</v>
      </c>
      <c r="DN8" s="136"/>
      <c r="DO8" s="136"/>
      <c r="DP8" s="86"/>
      <c r="DQ8" s="76" t="s">
        <v>66</v>
      </c>
      <c r="DR8" s="76" t="s">
        <v>66</v>
      </c>
      <c r="DS8" s="136"/>
      <c r="DT8" s="136"/>
    </row>
    <row r="9" spans="1:124" s="102" customFormat="1" ht="51" customHeight="1" x14ac:dyDescent="0.2">
      <c r="A9" s="373"/>
      <c r="B9" s="342"/>
      <c r="C9" s="374"/>
      <c r="D9" s="42" t="s">
        <v>113</v>
      </c>
      <c r="E9" s="86"/>
      <c r="F9" s="76" t="s">
        <v>66</v>
      </c>
      <c r="G9" s="76" t="s">
        <v>66</v>
      </c>
      <c r="H9" s="136"/>
      <c r="I9" s="136"/>
      <c r="J9" s="86"/>
      <c r="K9" s="76" t="s">
        <v>66</v>
      </c>
      <c r="L9" s="76" t="s">
        <v>66</v>
      </c>
      <c r="M9" s="136"/>
      <c r="N9" s="136"/>
      <c r="O9" s="86"/>
      <c r="P9" s="76" t="s">
        <v>66</v>
      </c>
      <c r="Q9" s="76" t="s">
        <v>66</v>
      </c>
      <c r="R9" s="136"/>
      <c r="S9" s="136"/>
      <c r="T9" s="86"/>
      <c r="U9" s="76" t="s">
        <v>66</v>
      </c>
      <c r="V9" s="76" t="s">
        <v>66</v>
      </c>
      <c r="W9" s="136"/>
      <c r="X9" s="154"/>
      <c r="Y9" s="86"/>
      <c r="Z9" s="76" t="s">
        <v>66</v>
      </c>
      <c r="AA9" s="76" t="s">
        <v>66</v>
      </c>
      <c r="AB9" s="136"/>
      <c r="AC9" s="136"/>
      <c r="AD9" s="86"/>
      <c r="AE9" s="76" t="s">
        <v>66</v>
      </c>
      <c r="AF9" s="76" t="s">
        <v>66</v>
      </c>
      <c r="AG9" s="136"/>
      <c r="AH9" s="136"/>
      <c r="AI9" s="86"/>
      <c r="AJ9" s="76" t="s">
        <v>66</v>
      </c>
      <c r="AK9" s="76" t="s">
        <v>66</v>
      </c>
      <c r="AL9" s="136"/>
      <c r="AM9" s="136"/>
      <c r="AN9" s="86"/>
      <c r="AO9" s="76" t="s">
        <v>66</v>
      </c>
      <c r="AP9" s="76" t="s">
        <v>66</v>
      </c>
      <c r="AQ9" s="136"/>
      <c r="AR9" s="136"/>
      <c r="AS9" s="86"/>
      <c r="AT9" s="76" t="s">
        <v>66</v>
      </c>
      <c r="AU9" s="76" t="s">
        <v>66</v>
      </c>
      <c r="AV9" s="136"/>
      <c r="AW9" s="136"/>
      <c r="AX9" s="86"/>
      <c r="AY9" s="76" t="s">
        <v>66</v>
      </c>
      <c r="AZ9" s="76" t="s">
        <v>66</v>
      </c>
      <c r="BA9" s="136"/>
      <c r="BB9" s="136"/>
      <c r="BC9" s="86"/>
      <c r="BD9" s="76" t="s">
        <v>66</v>
      </c>
      <c r="BE9" s="76" t="s">
        <v>66</v>
      </c>
      <c r="BF9" s="136"/>
      <c r="BG9" s="136"/>
      <c r="BH9" s="86"/>
      <c r="BI9" s="76" t="s">
        <v>66</v>
      </c>
      <c r="BJ9" s="76" t="s">
        <v>66</v>
      </c>
      <c r="BK9" s="136"/>
      <c r="BL9" s="136"/>
      <c r="BM9" s="86"/>
      <c r="BN9" s="76" t="s">
        <v>66</v>
      </c>
      <c r="BO9" s="76" t="s">
        <v>66</v>
      </c>
      <c r="BP9" s="136"/>
      <c r="BQ9" s="136"/>
      <c r="BR9" s="86"/>
      <c r="BS9" s="76" t="s">
        <v>66</v>
      </c>
      <c r="BT9" s="76" t="s">
        <v>66</v>
      </c>
      <c r="BU9" s="136"/>
      <c r="BV9" s="136"/>
      <c r="BW9" s="86"/>
      <c r="BX9" s="76" t="s">
        <v>66</v>
      </c>
      <c r="BY9" s="76" t="s">
        <v>66</v>
      </c>
      <c r="BZ9" s="136"/>
      <c r="CA9" s="136"/>
      <c r="CB9" s="86"/>
      <c r="CC9" s="76" t="s">
        <v>66</v>
      </c>
      <c r="CD9" s="76" t="s">
        <v>66</v>
      </c>
      <c r="CE9" s="136"/>
      <c r="CF9" s="136"/>
      <c r="CG9" s="86"/>
      <c r="CH9" s="76" t="s">
        <v>66</v>
      </c>
      <c r="CI9" s="76" t="s">
        <v>66</v>
      </c>
      <c r="CJ9" s="136"/>
      <c r="CK9" s="136"/>
      <c r="CL9" s="86"/>
      <c r="CM9" s="76" t="s">
        <v>66</v>
      </c>
      <c r="CN9" s="76" t="s">
        <v>66</v>
      </c>
      <c r="CO9" s="136"/>
      <c r="CP9" s="136"/>
      <c r="CQ9" s="86"/>
      <c r="CR9" s="76" t="s">
        <v>66</v>
      </c>
      <c r="CS9" s="76" t="s">
        <v>66</v>
      </c>
      <c r="CT9" s="136"/>
      <c r="CU9" s="136"/>
      <c r="CV9" s="86"/>
      <c r="CW9" s="76" t="s">
        <v>66</v>
      </c>
      <c r="CX9" s="76" t="s">
        <v>66</v>
      </c>
      <c r="CY9" s="136"/>
      <c r="CZ9" s="136"/>
      <c r="DA9" s="86"/>
      <c r="DB9" s="76" t="s">
        <v>66</v>
      </c>
      <c r="DC9" s="76" t="s">
        <v>66</v>
      </c>
      <c r="DD9" s="136"/>
      <c r="DE9" s="136"/>
      <c r="DF9" s="86"/>
      <c r="DG9" s="76" t="s">
        <v>66</v>
      </c>
      <c r="DH9" s="76" t="s">
        <v>66</v>
      </c>
      <c r="DI9" s="136"/>
      <c r="DJ9" s="136"/>
      <c r="DK9" s="86"/>
      <c r="DL9" s="76" t="s">
        <v>66</v>
      </c>
      <c r="DM9" s="76" t="s">
        <v>66</v>
      </c>
      <c r="DN9" s="136"/>
      <c r="DO9" s="136"/>
      <c r="DP9" s="86"/>
      <c r="DQ9" s="76" t="s">
        <v>66</v>
      </c>
      <c r="DR9" s="76" t="s">
        <v>66</v>
      </c>
      <c r="DS9" s="136"/>
      <c r="DT9" s="136"/>
    </row>
    <row r="10" spans="1:124" s="102" customFormat="1" ht="51" customHeight="1" x14ac:dyDescent="0.2">
      <c r="A10" s="373"/>
      <c r="B10" s="342"/>
      <c r="C10" s="374"/>
      <c r="D10" s="42" t="s">
        <v>120</v>
      </c>
      <c r="E10" s="86"/>
      <c r="F10" s="76" t="s">
        <v>66</v>
      </c>
      <c r="G10" s="76" t="s">
        <v>66</v>
      </c>
      <c r="H10" s="136"/>
      <c r="I10" s="136"/>
      <c r="J10" s="86"/>
      <c r="K10" s="76" t="s">
        <v>66</v>
      </c>
      <c r="L10" s="76" t="s">
        <v>66</v>
      </c>
      <c r="M10" s="136"/>
      <c r="N10" s="136"/>
      <c r="O10" s="86"/>
      <c r="P10" s="76" t="s">
        <v>66</v>
      </c>
      <c r="Q10" s="76" t="s">
        <v>66</v>
      </c>
      <c r="R10" s="136"/>
      <c r="S10" s="136"/>
      <c r="T10" s="86"/>
      <c r="U10" s="76" t="s">
        <v>66</v>
      </c>
      <c r="V10" s="76" t="s">
        <v>66</v>
      </c>
      <c r="W10" s="136"/>
      <c r="X10" s="154"/>
      <c r="Y10" s="86"/>
      <c r="Z10" s="76" t="s">
        <v>66</v>
      </c>
      <c r="AA10" s="76" t="s">
        <v>66</v>
      </c>
      <c r="AB10" s="136"/>
      <c r="AC10" s="136"/>
      <c r="AD10" s="86"/>
      <c r="AE10" s="76" t="s">
        <v>66</v>
      </c>
      <c r="AF10" s="76" t="s">
        <v>66</v>
      </c>
      <c r="AG10" s="136"/>
      <c r="AH10" s="136"/>
      <c r="AI10" s="86"/>
      <c r="AJ10" s="76" t="s">
        <v>66</v>
      </c>
      <c r="AK10" s="76" t="s">
        <v>66</v>
      </c>
      <c r="AL10" s="136"/>
      <c r="AM10" s="136"/>
      <c r="AN10" s="86"/>
      <c r="AO10" s="76" t="s">
        <v>66</v>
      </c>
      <c r="AP10" s="76" t="s">
        <v>66</v>
      </c>
      <c r="AQ10" s="136"/>
      <c r="AR10" s="136"/>
      <c r="AS10" s="86"/>
      <c r="AT10" s="76" t="s">
        <v>66</v>
      </c>
      <c r="AU10" s="76" t="s">
        <v>66</v>
      </c>
      <c r="AV10" s="136"/>
      <c r="AW10" s="136"/>
      <c r="AX10" s="86"/>
      <c r="AY10" s="76" t="s">
        <v>66</v>
      </c>
      <c r="AZ10" s="76" t="s">
        <v>66</v>
      </c>
      <c r="BA10" s="136"/>
      <c r="BB10" s="136"/>
      <c r="BC10" s="86"/>
      <c r="BD10" s="76" t="s">
        <v>66</v>
      </c>
      <c r="BE10" s="76" t="s">
        <v>66</v>
      </c>
      <c r="BF10" s="136"/>
      <c r="BG10" s="136"/>
      <c r="BH10" s="86"/>
      <c r="BI10" s="76" t="s">
        <v>66</v>
      </c>
      <c r="BJ10" s="76" t="s">
        <v>66</v>
      </c>
      <c r="BK10" s="136"/>
      <c r="BL10" s="136"/>
      <c r="BM10" s="86"/>
      <c r="BN10" s="76" t="s">
        <v>66</v>
      </c>
      <c r="BO10" s="76" t="s">
        <v>66</v>
      </c>
      <c r="BP10" s="136"/>
      <c r="BQ10" s="136"/>
      <c r="BR10" s="86"/>
      <c r="BS10" s="76" t="s">
        <v>66</v>
      </c>
      <c r="BT10" s="76" t="s">
        <v>66</v>
      </c>
      <c r="BU10" s="136"/>
      <c r="BV10" s="136"/>
      <c r="BW10" s="86"/>
      <c r="BX10" s="76" t="s">
        <v>66</v>
      </c>
      <c r="BY10" s="76" t="s">
        <v>66</v>
      </c>
      <c r="BZ10" s="136"/>
      <c r="CA10" s="136"/>
      <c r="CB10" s="86"/>
      <c r="CC10" s="76" t="s">
        <v>66</v>
      </c>
      <c r="CD10" s="76" t="s">
        <v>66</v>
      </c>
      <c r="CE10" s="136"/>
      <c r="CF10" s="136"/>
      <c r="CG10" s="86"/>
      <c r="CH10" s="76" t="s">
        <v>66</v>
      </c>
      <c r="CI10" s="76" t="s">
        <v>66</v>
      </c>
      <c r="CJ10" s="136"/>
      <c r="CK10" s="136"/>
      <c r="CL10" s="86"/>
      <c r="CM10" s="76" t="s">
        <v>66</v>
      </c>
      <c r="CN10" s="76" t="s">
        <v>66</v>
      </c>
      <c r="CO10" s="136"/>
      <c r="CP10" s="136"/>
      <c r="CQ10" s="86"/>
      <c r="CR10" s="76" t="s">
        <v>66</v>
      </c>
      <c r="CS10" s="76" t="s">
        <v>66</v>
      </c>
      <c r="CT10" s="136"/>
      <c r="CU10" s="136"/>
      <c r="CV10" s="86"/>
      <c r="CW10" s="76" t="s">
        <v>66</v>
      </c>
      <c r="CX10" s="76" t="s">
        <v>66</v>
      </c>
      <c r="CY10" s="136"/>
      <c r="CZ10" s="136"/>
      <c r="DA10" s="86"/>
      <c r="DB10" s="76" t="s">
        <v>66</v>
      </c>
      <c r="DC10" s="76" t="s">
        <v>66</v>
      </c>
      <c r="DD10" s="136"/>
      <c r="DE10" s="136"/>
      <c r="DF10" s="86"/>
      <c r="DG10" s="76" t="s">
        <v>66</v>
      </c>
      <c r="DH10" s="76" t="s">
        <v>66</v>
      </c>
      <c r="DI10" s="136"/>
      <c r="DJ10" s="136"/>
      <c r="DK10" s="86"/>
      <c r="DL10" s="76" t="s">
        <v>66</v>
      </c>
      <c r="DM10" s="76" t="s">
        <v>66</v>
      </c>
      <c r="DN10" s="136"/>
      <c r="DO10" s="136"/>
      <c r="DP10" s="86"/>
      <c r="DQ10" s="76" t="s">
        <v>66</v>
      </c>
      <c r="DR10" s="76" t="s">
        <v>66</v>
      </c>
      <c r="DS10" s="136"/>
      <c r="DT10" s="136"/>
    </row>
    <row r="11" spans="1:124" s="102" customFormat="1" ht="51" customHeight="1" x14ac:dyDescent="0.2">
      <c r="A11" s="373"/>
      <c r="B11" s="342"/>
      <c r="C11" s="374"/>
      <c r="D11" s="42" t="s">
        <v>111</v>
      </c>
      <c r="E11" s="86"/>
      <c r="F11" s="76" t="s">
        <v>66</v>
      </c>
      <c r="G11" s="76" t="s">
        <v>66</v>
      </c>
      <c r="H11" s="137"/>
      <c r="I11" s="137"/>
      <c r="J11" s="86"/>
      <c r="K11" s="76" t="s">
        <v>66</v>
      </c>
      <c r="L11" s="76" t="s">
        <v>66</v>
      </c>
      <c r="M11" s="137"/>
      <c r="N11" s="137"/>
      <c r="O11" s="86"/>
      <c r="P11" s="76" t="s">
        <v>66</v>
      </c>
      <c r="Q11" s="76" t="s">
        <v>66</v>
      </c>
      <c r="R11" s="137"/>
      <c r="S11" s="137"/>
      <c r="T11" s="86"/>
      <c r="U11" s="76" t="s">
        <v>66</v>
      </c>
      <c r="V11" s="76" t="s">
        <v>66</v>
      </c>
      <c r="W11" s="137"/>
      <c r="X11" s="155"/>
      <c r="Y11" s="86"/>
      <c r="Z11" s="76" t="s">
        <v>66</v>
      </c>
      <c r="AA11" s="76" t="s">
        <v>66</v>
      </c>
      <c r="AB11" s="137"/>
      <c r="AC11" s="137"/>
      <c r="AD11" s="86"/>
      <c r="AE11" s="76" t="s">
        <v>66</v>
      </c>
      <c r="AF11" s="76" t="s">
        <v>66</v>
      </c>
      <c r="AG11" s="137"/>
      <c r="AH11" s="137"/>
      <c r="AI11" s="86"/>
      <c r="AJ11" s="76" t="s">
        <v>66</v>
      </c>
      <c r="AK11" s="76" t="s">
        <v>66</v>
      </c>
      <c r="AL11" s="137"/>
      <c r="AM11" s="137"/>
      <c r="AN11" s="86"/>
      <c r="AO11" s="76" t="s">
        <v>66</v>
      </c>
      <c r="AP11" s="76" t="s">
        <v>66</v>
      </c>
      <c r="AQ11" s="137"/>
      <c r="AR11" s="137"/>
      <c r="AS11" s="86"/>
      <c r="AT11" s="76" t="s">
        <v>66</v>
      </c>
      <c r="AU11" s="76" t="s">
        <v>66</v>
      </c>
      <c r="AV11" s="137"/>
      <c r="AW11" s="137"/>
      <c r="AX11" s="86"/>
      <c r="AY11" s="76" t="s">
        <v>66</v>
      </c>
      <c r="AZ11" s="76" t="s">
        <v>66</v>
      </c>
      <c r="BA11" s="137"/>
      <c r="BB11" s="137"/>
      <c r="BC11" s="86"/>
      <c r="BD11" s="76" t="s">
        <v>66</v>
      </c>
      <c r="BE11" s="76" t="s">
        <v>66</v>
      </c>
      <c r="BF11" s="137"/>
      <c r="BG11" s="137"/>
      <c r="BH11" s="86"/>
      <c r="BI11" s="76" t="s">
        <v>66</v>
      </c>
      <c r="BJ11" s="76" t="s">
        <v>66</v>
      </c>
      <c r="BK11" s="137"/>
      <c r="BL11" s="137"/>
      <c r="BM11" s="86"/>
      <c r="BN11" s="76" t="s">
        <v>66</v>
      </c>
      <c r="BO11" s="76" t="s">
        <v>66</v>
      </c>
      <c r="BP11" s="137"/>
      <c r="BQ11" s="137"/>
      <c r="BR11" s="86"/>
      <c r="BS11" s="76" t="s">
        <v>66</v>
      </c>
      <c r="BT11" s="76" t="s">
        <v>66</v>
      </c>
      <c r="BU11" s="137"/>
      <c r="BV11" s="137"/>
      <c r="BW11" s="86"/>
      <c r="BX11" s="76" t="s">
        <v>66</v>
      </c>
      <c r="BY11" s="76" t="s">
        <v>66</v>
      </c>
      <c r="BZ11" s="137"/>
      <c r="CA11" s="137"/>
      <c r="CB11" s="86"/>
      <c r="CC11" s="76" t="s">
        <v>66</v>
      </c>
      <c r="CD11" s="76" t="s">
        <v>66</v>
      </c>
      <c r="CE11" s="137"/>
      <c r="CF11" s="137"/>
      <c r="CG11" s="86"/>
      <c r="CH11" s="76" t="s">
        <v>66</v>
      </c>
      <c r="CI11" s="76" t="s">
        <v>66</v>
      </c>
      <c r="CJ11" s="137"/>
      <c r="CK11" s="137"/>
      <c r="CL11" s="86"/>
      <c r="CM11" s="76" t="s">
        <v>66</v>
      </c>
      <c r="CN11" s="76" t="s">
        <v>66</v>
      </c>
      <c r="CO11" s="137"/>
      <c r="CP11" s="137"/>
      <c r="CQ11" s="86"/>
      <c r="CR11" s="76" t="s">
        <v>66</v>
      </c>
      <c r="CS11" s="76" t="s">
        <v>66</v>
      </c>
      <c r="CT11" s="137"/>
      <c r="CU11" s="137"/>
      <c r="CV11" s="86"/>
      <c r="CW11" s="76" t="s">
        <v>66</v>
      </c>
      <c r="CX11" s="76" t="s">
        <v>66</v>
      </c>
      <c r="CY11" s="137"/>
      <c r="CZ11" s="137"/>
      <c r="DA11" s="86"/>
      <c r="DB11" s="76" t="s">
        <v>66</v>
      </c>
      <c r="DC11" s="76" t="s">
        <v>66</v>
      </c>
      <c r="DD11" s="137"/>
      <c r="DE11" s="137"/>
      <c r="DF11" s="86"/>
      <c r="DG11" s="76" t="s">
        <v>66</v>
      </c>
      <c r="DH11" s="76" t="s">
        <v>66</v>
      </c>
      <c r="DI11" s="137"/>
      <c r="DJ11" s="137"/>
      <c r="DK11" s="86"/>
      <c r="DL11" s="76" t="s">
        <v>66</v>
      </c>
      <c r="DM11" s="76" t="s">
        <v>66</v>
      </c>
      <c r="DN11" s="137"/>
      <c r="DO11" s="137"/>
      <c r="DP11" s="86"/>
      <c r="DQ11" s="76" t="s">
        <v>66</v>
      </c>
      <c r="DR11" s="76" t="s">
        <v>66</v>
      </c>
      <c r="DS11" s="137"/>
      <c r="DT11" s="137"/>
    </row>
    <row r="12" spans="1:124" s="102" customFormat="1" ht="51" customHeight="1" x14ac:dyDescent="0.2">
      <c r="A12" s="369" t="s">
        <v>101</v>
      </c>
      <c r="B12" s="350" t="s">
        <v>72</v>
      </c>
      <c r="C12" s="342" t="s">
        <v>70</v>
      </c>
      <c r="D12" s="44" t="s">
        <v>59</v>
      </c>
      <c r="E12" s="42"/>
      <c r="F12" s="42" t="s">
        <v>107</v>
      </c>
      <c r="G12" s="42" t="s">
        <v>106</v>
      </c>
      <c r="H12" s="329" t="s">
        <v>106</v>
      </c>
      <c r="I12" s="343" t="s">
        <v>449</v>
      </c>
      <c r="J12" s="42"/>
      <c r="K12" s="42" t="s">
        <v>107</v>
      </c>
      <c r="L12" s="42" t="s">
        <v>66</v>
      </c>
      <c r="M12" s="329" t="s">
        <v>107</v>
      </c>
      <c r="N12" s="153" t="s">
        <v>753</v>
      </c>
      <c r="O12" s="42"/>
      <c r="P12" s="42" t="s">
        <v>107</v>
      </c>
      <c r="Q12" s="42" t="s">
        <v>107</v>
      </c>
      <c r="R12" s="329" t="s">
        <v>107</v>
      </c>
      <c r="S12" s="153" t="s">
        <v>754</v>
      </c>
      <c r="T12" s="42"/>
      <c r="U12" s="42" t="s">
        <v>106</v>
      </c>
      <c r="V12" s="42" t="s">
        <v>106</v>
      </c>
      <c r="W12" s="329" t="s">
        <v>107</v>
      </c>
      <c r="X12" s="153" t="s">
        <v>755</v>
      </c>
      <c r="Y12" s="42"/>
      <c r="Z12" s="42" t="s">
        <v>106</v>
      </c>
      <c r="AA12" s="42" t="s">
        <v>106</v>
      </c>
      <c r="AB12" s="329" t="s">
        <v>106</v>
      </c>
      <c r="AC12" s="343" t="s">
        <v>450</v>
      </c>
      <c r="AD12" s="42"/>
      <c r="AE12" s="42" t="s">
        <v>107</v>
      </c>
      <c r="AF12" s="42" t="s">
        <v>107</v>
      </c>
      <c r="AG12" s="329" t="s">
        <v>107</v>
      </c>
      <c r="AH12" s="343" t="s">
        <v>450</v>
      </c>
      <c r="AI12" s="42"/>
      <c r="AJ12" s="42" t="s">
        <v>107</v>
      </c>
      <c r="AK12" s="42" t="s">
        <v>107</v>
      </c>
      <c r="AL12" s="329" t="s">
        <v>107</v>
      </c>
      <c r="AM12" s="329" t="s">
        <v>450</v>
      </c>
      <c r="AN12" s="42"/>
      <c r="AO12" s="42" t="s">
        <v>106</v>
      </c>
      <c r="AP12" s="42" t="s">
        <v>106</v>
      </c>
      <c r="AQ12" s="329" t="s">
        <v>106</v>
      </c>
      <c r="AR12" s="343" t="s">
        <v>451</v>
      </c>
      <c r="AS12" s="42"/>
      <c r="AT12" s="42" t="s">
        <v>106</v>
      </c>
      <c r="AU12" s="42" t="s">
        <v>106</v>
      </c>
      <c r="AV12" s="329" t="s">
        <v>106</v>
      </c>
      <c r="AW12" s="343" t="s">
        <v>694</v>
      </c>
      <c r="AX12" s="42"/>
      <c r="AY12" s="42" t="s">
        <v>107</v>
      </c>
      <c r="AZ12" s="42" t="s">
        <v>107</v>
      </c>
      <c r="BA12" s="329" t="s">
        <v>107</v>
      </c>
      <c r="BB12" s="343" t="s">
        <v>452</v>
      </c>
      <c r="BC12" s="42"/>
      <c r="BD12" s="42" t="s">
        <v>107</v>
      </c>
      <c r="BE12" s="42" t="s">
        <v>107</v>
      </c>
      <c r="BF12" s="329" t="s">
        <v>107</v>
      </c>
      <c r="BG12" s="329" t="s">
        <v>453</v>
      </c>
      <c r="BH12" s="42"/>
      <c r="BI12" s="42" t="s">
        <v>107</v>
      </c>
      <c r="BJ12" s="42" t="s">
        <v>107</v>
      </c>
      <c r="BK12" s="329" t="s">
        <v>107</v>
      </c>
      <c r="BL12" s="343" t="s">
        <v>454</v>
      </c>
      <c r="BM12" s="42"/>
      <c r="BN12" s="42" t="s">
        <v>107</v>
      </c>
      <c r="BO12" s="42" t="s">
        <v>107</v>
      </c>
      <c r="BP12" s="329"/>
      <c r="BQ12" s="343" t="s">
        <v>689</v>
      </c>
      <c r="BR12" s="42"/>
      <c r="BS12" s="42" t="s">
        <v>106</v>
      </c>
      <c r="BT12" s="42" t="s">
        <v>106</v>
      </c>
      <c r="BU12" s="329" t="s">
        <v>106</v>
      </c>
      <c r="BV12" s="343" t="s">
        <v>455</v>
      </c>
      <c r="BW12" s="42"/>
      <c r="BX12" s="42" t="s">
        <v>107</v>
      </c>
      <c r="BY12" s="42" t="s">
        <v>107</v>
      </c>
      <c r="BZ12" s="329" t="s">
        <v>107</v>
      </c>
      <c r="CA12" s="329" t="s">
        <v>456</v>
      </c>
      <c r="CB12" s="42"/>
      <c r="CC12" s="42" t="s">
        <v>107</v>
      </c>
      <c r="CD12" s="42" t="s">
        <v>107</v>
      </c>
      <c r="CE12" s="329" t="s">
        <v>107</v>
      </c>
      <c r="CF12" s="329" t="s">
        <v>456</v>
      </c>
      <c r="CG12" s="42"/>
      <c r="CH12" s="42" t="s">
        <v>107</v>
      </c>
      <c r="CI12" s="42" t="s">
        <v>107</v>
      </c>
      <c r="CJ12" s="329" t="s">
        <v>107</v>
      </c>
      <c r="CK12" s="329" t="s">
        <v>457</v>
      </c>
      <c r="CL12" s="42"/>
      <c r="CM12" s="42" t="s">
        <v>106</v>
      </c>
      <c r="CN12" s="42" t="s">
        <v>106</v>
      </c>
      <c r="CO12" s="329" t="s">
        <v>106</v>
      </c>
      <c r="CP12" s="343" t="s">
        <v>458</v>
      </c>
      <c r="CQ12" s="42"/>
      <c r="CR12" s="42" t="s">
        <v>107</v>
      </c>
      <c r="CS12" s="42" t="s">
        <v>107</v>
      </c>
      <c r="CT12" s="329" t="s">
        <v>107</v>
      </c>
      <c r="CU12" s="343" t="s">
        <v>459</v>
      </c>
      <c r="CV12" s="42"/>
      <c r="CW12" s="42" t="s">
        <v>107</v>
      </c>
      <c r="CX12" s="42" t="s">
        <v>107</v>
      </c>
      <c r="CY12" s="329" t="s">
        <v>107</v>
      </c>
      <c r="CZ12" s="343" t="s">
        <v>460</v>
      </c>
      <c r="DA12" s="42"/>
      <c r="DB12" s="42" t="s">
        <v>107</v>
      </c>
      <c r="DC12" s="42" t="s">
        <v>107</v>
      </c>
      <c r="DD12" s="329" t="s">
        <v>107</v>
      </c>
      <c r="DE12" s="343" t="s">
        <v>461</v>
      </c>
      <c r="DF12" s="42"/>
      <c r="DG12" s="42" t="s">
        <v>107</v>
      </c>
      <c r="DH12" s="42" t="s">
        <v>107</v>
      </c>
      <c r="DI12" s="329" t="s">
        <v>107</v>
      </c>
      <c r="DJ12" s="329" t="s">
        <v>456</v>
      </c>
      <c r="DK12" s="42"/>
      <c r="DL12" s="42"/>
      <c r="DM12" s="42" t="s">
        <v>106</v>
      </c>
      <c r="DN12" s="329"/>
      <c r="DO12" s="343" t="s">
        <v>462</v>
      </c>
      <c r="DP12" s="42"/>
      <c r="DQ12" s="42" t="s">
        <v>107</v>
      </c>
      <c r="DR12" s="42" t="s">
        <v>107</v>
      </c>
      <c r="DS12" s="329" t="s">
        <v>107</v>
      </c>
      <c r="DT12" s="153" t="s">
        <v>450</v>
      </c>
    </row>
    <row r="13" spans="1:124" s="102" customFormat="1" ht="51" customHeight="1" x14ac:dyDescent="0.2">
      <c r="A13" s="370"/>
      <c r="B13" s="362"/>
      <c r="C13" s="342"/>
      <c r="D13" s="42" t="s">
        <v>60</v>
      </c>
      <c r="E13" s="42"/>
      <c r="F13" s="42" t="s">
        <v>106</v>
      </c>
      <c r="G13" s="42" t="s">
        <v>106</v>
      </c>
      <c r="H13" s="330"/>
      <c r="I13" s="360"/>
      <c r="J13" s="42"/>
      <c r="K13" s="42" t="s">
        <v>107</v>
      </c>
      <c r="L13" s="42" t="s">
        <v>107</v>
      </c>
      <c r="M13" s="330"/>
      <c r="N13" s="154"/>
      <c r="O13" s="42"/>
      <c r="P13" s="42" t="s">
        <v>107</v>
      </c>
      <c r="Q13" s="42" t="s">
        <v>107</v>
      </c>
      <c r="R13" s="330"/>
      <c r="S13" s="154"/>
      <c r="T13" s="42"/>
      <c r="U13" s="42" t="s">
        <v>106</v>
      </c>
      <c r="V13" s="42" t="s">
        <v>106</v>
      </c>
      <c r="W13" s="330"/>
      <c r="X13" s="154"/>
      <c r="Y13" s="42"/>
      <c r="Z13" s="42" t="s">
        <v>106</v>
      </c>
      <c r="AA13" s="42" t="s">
        <v>106</v>
      </c>
      <c r="AB13" s="330"/>
      <c r="AC13" s="360"/>
      <c r="AD13" s="42"/>
      <c r="AE13" s="42" t="s">
        <v>107</v>
      </c>
      <c r="AF13" s="42" t="s">
        <v>107</v>
      </c>
      <c r="AG13" s="330"/>
      <c r="AH13" s="360"/>
      <c r="AI13" s="42"/>
      <c r="AJ13" s="42" t="s">
        <v>107</v>
      </c>
      <c r="AK13" s="42" t="s">
        <v>107</v>
      </c>
      <c r="AL13" s="330"/>
      <c r="AM13" s="330"/>
      <c r="AN13" s="42"/>
      <c r="AO13" s="42" t="s">
        <v>106</v>
      </c>
      <c r="AP13" s="42" t="s">
        <v>106</v>
      </c>
      <c r="AQ13" s="330"/>
      <c r="AR13" s="360"/>
      <c r="AS13" s="42"/>
      <c r="AT13" s="42" t="s">
        <v>106</v>
      </c>
      <c r="AU13" s="42" t="s">
        <v>106</v>
      </c>
      <c r="AV13" s="330"/>
      <c r="AW13" s="360"/>
      <c r="AX13" s="42"/>
      <c r="AY13" s="42" t="s">
        <v>107</v>
      </c>
      <c r="AZ13" s="42" t="s">
        <v>107</v>
      </c>
      <c r="BA13" s="330"/>
      <c r="BB13" s="360"/>
      <c r="BC13" s="42"/>
      <c r="BD13" s="42" t="s">
        <v>107</v>
      </c>
      <c r="BE13" s="42" t="s">
        <v>107</v>
      </c>
      <c r="BF13" s="330"/>
      <c r="BG13" s="330"/>
      <c r="BH13" s="42"/>
      <c r="BI13" s="42" t="s">
        <v>107</v>
      </c>
      <c r="BJ13" s="42" t="s">
        <v>107</v>
      </c>
      <c r="BK13" s="330"/>
      <c r="BL13" s="360"/>
      <c r="BM13" s="42"/>
      <c r="BN13" s="42" t="s">
        <v>107</v>
      </c>
      <c r="BO13" s="42" t="s">
        <v>107</v>
      </c>
      <c r="BP13" s="330"/>
      <c r="BQ13" s="360"/>
      <c r="BR13" s="42"/>
      <c r="BS13" s="42" t="s">
        <v>106</v>
      </c>
      <c r="BT13" s="42" t="s">
        <v>106</v>
      </c>
      <c r="BU13" s="330"/>
      <c r="BV13" s="360"/>
      <c r="BW13" s="42"/>
      <c r="BX13" s="42" t="s">
        <v>107</v>
      </c>
      <c r="BY13" s="42" t="s">
        <v>107</v>
      </c>
      <c r="BZ13" s="330"/>
      <c r="CA13" s="330"/>
      <c r="CB13" s="42"/>
      <c r="CC13" s="42" t="s">
        <v>107</v>
      </c>
      <c r="CD13" s="42" t="s">
        <v>107</v>
      </c>
      <c r="CE13" s="330"/>
      <c r="CF13" s="330"/>
      <c r="CG13" s="42"/>
      <c r="CH13" s="42" t="s">
        <v>107</v>
      </c>
      <c r="CI13" s="42" t="s">
        <v>107</v>
      </c>
      <c r="CJ13" s="330"/>
      <c r="CK13" s="330"/>
      <c r="CL13" s="42"/>
      <c r="CM13" s="42" t="s">
        <v>106</v>
      </c>
      <c r="CN13" s="42" t="s">
        <v>106</v>
      </c>
      <c r="CO13" s="330"/>
      <c r="CP13" s="360"/>
      <c r="CQ13" s="42"/>
      <c r="CR13" s="42" t="s">
        <v>107</v>
      </c>
      <c r="CS13" s="42" t="s">
        <v>107</v>
      </c>
      <c r="CT13" s="330"/>
      <c r="CU13" s="360"/>
      <c r="CV13" s="42"/>
      <c r="CW13" s="42" t="s">
        <v>107</v>
      </c>
      <c r="CX13" s="42" t="s">
        <v>107</v>
      </c>
      <c r="CY13" s="330"/>
      <c r="CZ13" s="360"/>
      <c r="DA13" s="42"/>
      <c r="DB13" s="42" t="s">
        <v>107</v>
      </c>
      <c r="DC13" s="42" t="s">
        <v>107</v>
      </c>
      <c r="DD13" s="330"/>
      <c r="DE13" s="360"/>
      <c r="DF13" s="42"/>
      <c r="DG13" s="42" t="s">
        <v>107</v>
      </c>
      <c r="DH13" s="42" t="s">
        <v>107</v>
      </c>
      <c r="DI13" s="330"/>
      <c r="DJ13" s="330"/>
      <c r="DK13" s="42"/>
      <c r="DL13" s="42"/>
      <c r="DM13" s="42" t="s">
        <v>107</v>
      </c>
      <c r="DN13" s="330"/>
      <c r="DO13" s="360"/>
      <c r="DP13" s="42"/>
      <c r="DQ13" s="42" t="s">
        <v>107</v>
      </c>
      <c r="DR13" s="42" t="s">
        <v>107</v>
      </c>
      <c r="DS13" s="330"/>
      <c r="DT13" s="154"/>
    </row>
    <row r="14" spans="1:124" s="102" customFormat="1" ht="51" customHeight="1" x14ac:dyDescent="0.2">
      <c r="A14" s="370"/>
      <c r="B14" s="362"/>
      <c r="C14" s="342"/>
      <c r="D14" s="42" t="s">
        <v>61</v>
      </c>
      <c r="E14" s="42"/>
      <c r="F14" s="42" t="s">
        <v>106</v>
      </c>
      <c r="G14" s="42" t="s">
        <v>106</v>
      </c>
      <c r="H14" s="330"/>
      <c r="I14" s="360"/>
      <c r="J14" s="42"/>
      <c r="K14" s="42" t="s">
        <v>107</v>
      </c>
      <c r="L14" s="42" t="s">
        <v>107</v>
      </c>
      <c r="M14" s="330"/>
      <c r="N14" s="154"/>
      <c r="O14" s="42"/>
      <c r="P14" s="42" t="s">
        <v>107</v>
      </c>
      <c r="Q14" s="42" t="s">
        <v>107</v>
      </c>
      <c r="R14" s="330"/>
      <c r="S14" s="154"/>
      <c r="T14" s="42"/>
      <c r="U14" s="42" t="s">
        <v>106</v>
      </c>
      <c r="V14" s="42" t="s">
        <v>107</v>
      </c>
      <c r="W14" s="330"/>
      <c r="X14" s="154"/>
      <c r="Y14" s="42"/>
      <c r="Z14" s="42" t="s">
        <v>106</v>
      </c>
      <c r="AA14" s="42" t="s">
        <v>106</v>
      </c>
      <c r="AB14" s="330"/>
      <c r="AC14" s="360"/>
      <c r="AD14" s="42"/>
      <c r="AE14" s="42" t="s">
        <v>107</v>
      </c>
      <c r="AF14" s="42" t="s">
        <v>107</v>
      </c>
      <c r="AG14" s="330"/>
      <c r="AH14" s="360"/>
      <c r="AI14" s="42"/>
      <c r="AJ14" s="42" t="s">
        <v>107</v>
      </c>
      <c r="AK14" s="42" t="s">
        <v>107</v>
      </c>
      <c r="AL14" s="330"/>
      <c r="AM14" s="330"/>
      <c r="AN14" s="42"/>
      <c r="AO14" s="42" t="s">
        <v>106</v>
      </c>
      <c r="AP14" s="42" t="s">
        <v>106</v>
      </c>
      <c r="AQ14" s="330"/>
      <c r="AR14" s="360"/>
      <c r="AS14" s="42"/>
      <c r="AT14" s="42" t="s">
        <v>106</v>
      </c>
      <c r="AU14" s="42" t="s">
        <v>106</v>
      </c>
      <c r="AV14" s="330"/>
      <c r="AW14" s="360"/>
      <c r="AX14" s="42"/>
      <c r="AY14" s="42" t="s">
        <v>107</v>
      </c>
      <c r="AZ14" s="42" t="s">
        <v>107</v>
      </c>
      <c r="BA14" s="330"/>
      <c r="BB14" s="360"/>
      <c r="BC14" s="42"/>
      <c r="BD14" s="42" t="s">
        <v>107</v>
      </c>
      <c r="BE14" s="42" t="s">
        <v>107</v>
      </c>
      <c r="BF14" s="330"/>
      <c r="BG14" s="330"/>
      <c r="BH14" s="42"/>
      <c r="BI14" s="42" t="s">
        <v>107</v>
      </c>
      <c r="BJ14" s="42" t="s">
        <v>107</v>
      </c>
      <c r="BK14" s="330"/>
      <c r="BL14" s="360"/>
      <c r="BM14" s="42"/>
      <c r="BN14" s="42" t="s">
        <v>107</v>
      </c>
      <c r="BO14" s="42" t="s">
        <v>107</v>
      </c>
      <c r="BP14" s="330"/>
      <c r="BQ14" s="360"/>
      <c r="BR14" s="42"/>
      <c r="BS14" s="42" t="s">
        <v>107</v>
      </c>
      <c r="BT14" s="42" t="s">
        <v>107</v>
      </c>
      <c r="BU14" s="330"/>
      <c r="BV14" s="360"/>
      <c r="BW14" s="42"/>
      <c r="BX14" s="42" t="s">
        <v>107</v>
      </c>
      <c r="BY14" s="42" t="s">
        <v>107</v>
      </c>
      <c r="BZ14" s="330"/>
      <c r="CA14" s="330"/>
      <c r="CB14" s="42"/>
      <c r="CC14" s="42" t="s">
        <v>107</v>
      </c>
      <c r="CD14" s="42" t="s">
        <v>107</v>
      </c>
      <c r="CE14" s="330"/>
      <c r="CF14" s="330"/>
      <c r="CG14" s="42"/>
      <c r="CH14" s="42" t="s">
        <v>107</v>
      </c>
      <c r="CI14" s="42" t="s">
        <v>107</v>
      </c>
      <c r="CJ14" s="330"/>
      <c r="CK14" s="330"/>
      <c r="CL14" s="42"/>
      <c r="CM14" s="42" t="s">
        <v>106</v>
      </c>
      <c r="CN14" s="42" t="s">
        <v>106</v>
      </c>
      <c r="CO14" s="330"/>
      <c r="CP14" s="360"/>
      <c r="CQ14" s="42"/>
      <c r="CR14" s="42" t="s">
        <v>107</v>
      </c>
      <c r="CS14" s="42" t="s">
        <v>107</v>
      </c>
      <c r="CT14" s="330"/>
      <c r="CU14" s="360"/>
      <c r="CV14" s="42"/>
      <c r="CW14" s="42" t="s">
        <v>107</v>
      </c>
      <c r="CX14" s="42" t="s">
        <v>107</v>
      </c>
      <c r="CY14" s="330"/>
      <c r="CZ14" s="360"/>
      <c r="DA14" s="42"/>
      <c r="DB14" s="42" t="s">
        <v>107</v>
      </c>
      <c r="DC14" s="42" t="s">
        <v>107</v>
      </c>
      <c r="DD14" s="330"/>
      <c r="DE14" s="360"/>
      <c r="DF14" s="42"/>
      <c r="DG14" s="42" t="s">
        <v>107</v>
      </c>
      <c r="DH14" s="42" t="s">
        <v>107</v>
      </c>
      <c r="DI14" s="330"/>
      <c r="DJ14" s="330"/>
      <c r="DK14" s="42"/>
      <c r="DL14" s="42"/>
      <c r="DM14" s="42" t="s">
        <v>106</v>
      </c>
      <c r="DN14" s="330"/>
      <c r="DO14" s="360"/>
      <c r="DP14" s="42"/>
      <c r="DQ14" s="42" t="s">
        <v>107</v>
      </c>
      <c r="DR14" s="42" t="s">
        <v>107</v>
      </c>
      <c r="DS14" s="330"/>
      <c r="DT14" s="154"/>
    </row>
    <row r="15" spans="1:124" s="102" customFormat="1" ht="51" customHeight="1" x14ac:dyDescent="0.2">
      <c r="A15" s="370"/>
      <c r="B15" s="351"/>
      <c r="C15" s="343"/>
      <c r="D15" s="48" t="s">
        <v>71</v>
      </c>
      <c r="E15" s="42"/>
      <c r="F15" s="42" t="s">
        <v>107</v>
      </c>
      <c r="G15" s="42" t="s">
        <v>106</v>
      </c>
      <c r="H15" s="331"/>
      <c r="I15" s="361"/>
      <c r="J15" s="42"/>
      <c r="K15" s="42" t="s">
        <v>107</v>
      </c>
      <c r="L15" s="42" t="s">
        <v>107</v>
      </c>
      <c r="M15" s="331"/>
      <c r="N15" s="155"/>
      <c r="O15" s="42"/>
      <c r="P15" s="42" t="s">
        <v>107</v>
      </c>
      <c r="Q15" s="42" t="s">
        <v>107</v>
      </c>
      <c r="R15" s="331"/>
      <c r="S15" s="155"/>
      <c r="T15" s="42"/>
      <c r="U15" s="42" t="s">
        <v>106</v>
      </c>
      <c r="V15" s="42" t="s">
        <v>106</v>
      </c>
      <c r="W15" s="331"/>
      <c r="X15" s="155"/>
      <c r="Y15" s="42"/>
      <c r="Z15" s="42" t="s">
        <v>107</v>
      </c>
      <c r="AA15" s="42" t="s">
        <v>107</v>
      </c>
      <c r="AB15" s="331"/>
      <c r="AC15" s="361"/>
      <c r="AD15" s="42"/>
      <c r="AE15" s="42" t="s">
        <v>106</v>
      </c>
      <c r="AF15" s="42" t="s">
        <v>107</v>
      </c>
      <c r="AG15" s="331"/>
      <c r="AH15" s="361"/>
      <c r="AI15" s="42"/>
      <c r="AJ15" s="42" t="s">
        <v>107</v>
      </c>
      <c r="AK15" s="42" t="s">
        <v>107</v>
      </c>
      <c r="AL15" s="331"/>
      <c r="AM15" s="331"/>
      <c r="AN15" s="42"/>
      <c r="AO15" s="42" t="s">
        <v>106</v>
      </c>
      <c r="AP15" s="42" t="s">
        <v>106</v>
      </c>
      <c r="AQ15" s="331"/>
      <c r="AR15" s="361"/>
      <c r="AS15" s="42"/>
      <c r="AT15" s="42" t="s">
        <v>106</v>
      </c>
      <c r="AU15" s="42" t="s">
        <v>106</v>
      </c>
      <c r="AV15" s="331"/>
      <c r="AW15" s="361"/>
      <c r="AX15" s="42"/>
      <c r="AY15" s="42" t="s">
        <v>107</v>
      </c>
      <c r="AZ15" s="42" t="s">
        <v>107</v>
      </c>
      <c r="BA15" s="331"/>
      <c r="BB15" s="361"/>
      <c r="BC15" s="42"/>
      <c r="BD15" s="42" t="s">
        <v>107</v>
      </c>
      <c r="BE15" s="42" t="s">
        <v>107</v>
      </c>
      <c r="BF15" s="331"/>
      <c r="BG15" s="331"/>
      <c r="BH15" s="42"/>
      <c r="BI15" s="42" t="s">
        <v>107</v>
      </c>
      <c r="BJ15" s="42" t="s">
        <v>107</v>
      </c>
      <c r="BK15" s="331"/>
      <c r="BL15" s="361"/>
      <c r="BM15" s="42"/>
      <c r="BN15" s="42" t="s">
        <v>106</v>
      </c>
      <c r="BO15" s="42" t="s">
        <v>106</v>
      </c>
      <c r="BP15" s="331"/>
      <c r="BQ15" s="361"/>
      <c r="BR15" s="42"/>
      <c r="BS15" s="42" t="s">
        <v>106</v>
      </c>
      <c r="BT15" s="42" t="s">
        <v>106</v>
      </c>
      <c r="BU15" s="331"/>
      <c r="BV15" s="361"/>
      <c r="BW15" s="42"/>
      <c r="BX15" s="42" t="s">
        <v>107</v>
      </c>
      <c r="BY15" s="42" t="s">
        <v>107</v>
      </c>
      <c r="BZ15" s="331"/>
      <c r="CA15" s="331"/>
      <c r="CB15" s="42"/>
      <c r="CC15" s="42" t="s">
        <v>107</v>
      </c>
      <c r="CD15" s="42" t="s">
        <v>107</v>
      </c>
      <c r="CE15" s="331"/>
      <c r="CF15" s="331"/>
      <c r="CG15" s="42"/>
      <c r="CH15" s="42" t="s">
        <v>106</v>
      </c>
      <c r="CI15" s="42" t="s">
        <v>107</v>
      </c>
      <c r="CJ15" s="331"/>
      <c r="CK15" s="331"/>
      <c r="CL15" s="42"/>
      <c r="CM15" s="42" t="s">
        <v>106</v>
      </c>
      <c r="CN15" s="42" t="s">
        <v>106</v>
      </c>
      <c r="CO15" s="331"/>
      <c r="CP15" s="361"/>
      <c r="CQ15" s="42"/>
      <c r="CR15" s="42" t="s">
        <v>107</v>
      </c>
      <c r="CS15" s="42" t="s">
        <v>107</v>
      </c>
      <c r="CT15" s="331"/>
      <c r="CU15" s="361"/>
      <c r="CV15" s="42"/>
      <c r="CW15" s="42" t="s">
        <v>107</v>
      </c>
      <c r="CX15" s="42" t="s">
        <v>107</v>
      </c>
      <c r="CY15" s="331"/>
      <c r="CZ15" s="361"/>
      <c r="DA15" s="42"/>
      <c r="DB15" s="42" t="s">
        <v>107</v>
      </c>
      <c r="DC15" s="42" t="s">
        <v>107</v>
      </c>
      <c r="DD15" s="331"/>
      <c r="DE15" s="361"/>
      <c r="DF15" s="42"/>
      <c r="DG15" s="42" t="s">
        <v>107</v>
      </c>
      <c r="DH15" s="42" t="s">
        <v>107</v>
      </c>
      <c r="DI15" s="331"/>
      <c r="DJ15" s="331"/>
      <c r="DK15" s="42"/>
      <c r="DL15" s="42"/>
      <c r="DM15" s="42" t="s">
        <v>106</v>
      </c>
      <c r="DN15" s="331"/>
      <c r="DO15" s="361"/>
      <c r="DP15" s="42"/>
      <c r="DQ15" s="42" t="s">
        <v>107</v>
      </c>
      <c r="DR15" s="42" t="s">
        <v>107</v>
      </c>
      <c r="DS15" s="331"/>
      <c r="DT15" s="155"/>
    </row>
    <row r="16" spans="1:124" s="102" customFormat="1" ht="51" customHeight="1" x14ac:dyDescent="0.2">
      <c r="A16" s="370"/>
      <c r="B16" s="350" t="s">
        <v>73</v>
      </c>
      <c r="C16" s="329" t="s">
        <v>74</v>
      </c>
      <c r="D16" s="42" t="s">
        <v>59</v>
      </c>
      <c r="E16" s="42"/>
      <c r="F16" s="42" t="s">
        <v>106</v>
      </c>
      <c r="G16" s="42" t="s">
        <v>106</v>
      </c>
      <c r="H16" s="329" t="s">
        <v>107</v>
      </c>
      <c r="I16" s="329" t="s">
        <v>756</v>
      </c>
      <c r="J16" s="42"/>
      <c r="K16" s="42" t="s">
        <v>107</v>
      </c>
      <c r="L16" s="42" t="s">
        <v>107</v>
      </c>
      <c r="M16" s="329" t="s">
        <v>107</v>
      </c>
      <c r="N16" s="178" t="s">
        <v>753</v>
      </c>
      <c r="O16" s="42"/>
      <c r="P16" s="42" t="s">
        <v>107</v>
      </c>
      <c r="Q16" s="42" t="s">
        <v>107</v>
      </c>
      <c r="R16" s="329" t="s">
        <v>107</v>
      </c>
      <c r="S16" s="178" t="s">
        <v>751</v>
      </c>
      <c r="T16" s="42"/>
      <c r="U16" s="42" t="s">
        <v>107</v>
      </c>
      <c r="V16" s="42" t="s">
        <v>107</v>
      </c>
      <c r="W16" s="329" t="s">
        <v>107</v>
      </c>
      <c r="X16" s="329" t="s">
        <v>757</v>
      </c>
      <c r="Y16" s="42"/>
      <c r="Z16" s="42" t="s">
        <v>107</v>
      </c>
      <c r="AA16" s="42" t="s">
        <v>107</v>
      </c>
      <c r="AB16" s="329" t="s">
        <v>107</v>
      </c>
      <c r="AC16" s="343" t="s">
        <v>450</v>
      </c>
      <c r="AD16" s="42"/>
      <c r="AE16" s="42" t="s">
        <v>107</v>
      </c>
      <c r="AF16" s="42" t="s">
        <v>107</v>
      </c>
      <c r="AG16" s="329" t="s">
        <v>107</v>
      </c>
      <c r="AH16" s="364" t="s">
        <v>450</v>
      </c>
      <c r="AI16" s="42"/>
      <c r="AJ16" s="42" t="s">
        <v>107</v>
      </c>
      <c r="AK16" s="42" t="s">
        <v>107</v>
      </c>
      <c r="AL16" s="329" t="s">
        <v>107</v>
      </c>
      <c r="AM16" s="329" t="s">
        <v>450</v>
      </c>
      <c r="AN16" s="42"/>
      <c r="AO16" s="42" t="s">
        <v>106</v>
      </c>
      <c r="AP16" s="42" t="s">
        <v>106</v>
      </c>
      <c r="AQ16" s="329" t="s">
        <v>106</v>
      </c>
      <c r="AR16" s="364" t="s">
        <v>464</v>
      </c>
      <c r="AS16" s="42"/>
      <c r="AT16" s="42" t="s">
        <v>106</v>
      </c>
      <c r="AU16" s="42" t="s">
        <v>106</v>
      </c>
      <c r="AV16" s="329" t="s">
        <v>106</v>
      </c>
      <c r="AW16" s="329" t="s">
        <v>465</v>
      </c>
      <c r="AX16" s="42"/>
      <c r="AY16" s="42" t="s">
        <v>107</v>
      </c>
      <c r="AZ16" s="42" t="s">
        <v>107</v>
      </c>
      <c r="BA16" s="329" t="s">
        <v>107</v>
      </c>
      <c r="BB16" s="364" t="s">
        <v>463</v>
      </c>
      <c r="BC16" s="42"/>
      <c r="BD16" s="42" t="s">
        <v>107</v>
      </c>
      <c r="BE16" s="42" t="s">
        <v>107</v>
      </c>
      <c r="BF16" s="329" t="s">
        <v>107</v>
      </c>
      <c r="BG16" s="329" t="s">
        <v>453</v>
      </c>
      <c r="BH16" s="42"/>
      <c r="BI16" s="42" t="s">
        <v>107</v>
      </c>
      <c r="BJ16" s="42" t="s">
        <v>107</v>
      </c>
      <c r="BK16" s="329" t="s">
        <v>107</v>
      </c>
      <c r="BL16" s="364" t="s">
        <v>463</v>
      </c>
      <c r="BM16" s="42"/>
      <c r="BN16" s="42" t="s">
        <v>107</v>
      </c>
      <c r="BO16" s="42" t="s">
        <v>107</v>
      </c>
      <c r="BP16" s="329" t="s">
        <v>107</v>
      </c>
      <c r="BQ16" s="329" t="s">
        <v>466</v>
      </c>
      <c r="BR16" s="42"/>
      <c r="BS16" s="42" t="s">
        <v>106</v>
      </c>
      <c r="BT16" s="42" t="s">
        <v>107</v>
      </c>
      <c r="BU16" s="329" t="s">
        <v>106</v>
      </c>
      <c r="BV16" s="329" t="s">
        <v>467</v>
      </c>
      <c r="BW16" s="42"/>
      <c r="BX16" s="42" t="s">
        <v>107</v>
      </c>
      <c r="BY16" s="42" t="s">
        <v>107</v>
      </c>
      <c r="BZ16" s="329" t="s">
        <v>107</v>
      </c>
      <c r="CA16" s="329" t="s">
        <v>468</v>
      </c>
      <c r="CB16" s="42"/>
      <c r="CC16" s="42" t="s">
        <v>107</v>
      </c>
      <c r="CD16" s="42" t="s">
        <v>107</v>
      </c>
      <c r="CE16" s="329" t="s">
        <v>107</v>
      </c>
      <c r="CF16" s="329" t="s">
        <v>453</v>
      </c>
      <c r="CG16" s="42"/>
      <c r="CH16" s="42" t="s">
        <v>107</v>
      </c>
      <c r="CI16" s="42" t="s">
        <v>107</v>
      </c>
      <c r="CJ16" s="329" t="s">
        <v>107</v>
      </c>
      <c r="CK16" s="329" t="s">
        <v>469</v>
      </c>
      <c r="CL16" s="42"/>
      <c r="CM16" s="42" t="s">
        <v>107</v>
      </c>
      <c r="CN16" s="42" t="s">
        <v>107</v>
      </c>
      <c r="CO16" s="329" t="s">
        <v>107</v>
      </c>
      <c r="CP16" s="329" t="s">
        <v>470</v>
      </c>
      <c r="CQ16" s="42"/>
      <c r="CR16" s="42" t="s">
        <v>107</v>
      </c>
      <c r="CS16" s="42" t="s">
        <v>107</v>
      </c>
      <c r="CT16" s="329" t="s">
        <v>107</v>
      </c>
      <c r="CU16" s="329" t="s">
        <v>471</v>
      </c>
      <c r="CV16" s="42"/>
      <c r="CW16" s="42" t="s">
        <v>107</v>
      </c>
      <c r="CX16" s="42" t="s">
        <v>107</v>
      </c>
      <c r="CY16" s="329" t="s">
        <v>107</v>
      </c>
      <c r="CZ16" s="329" t="s">
        <v>472</v>
      </c>
      <c r="DA16" s="42"/>
      <c r="DB16" s="42" t="s">
        <v>107</v>
      </c>
      <c r="DC16" s="42" t="s">
        <v>107</v>
      </c>
      <c r="DD16" s="329" t="s">
        <v>107</v>
      </c>
      <c r="DE16" s="329" t="s">
        <v>453</v>
      </c>
      <c r="DF16" s="42"/>
      <c r="DG16" s="42" t="s">
        <v>107</v>
      </c>
      <c r="DH16" s="42" t="s">
        <v>107</v>
      </c>
      <c r="DI16" s="329" t="s">
        <v>107</v>
      </c>
      <c r="DJ16" s="329" t="s">
        <v>473</v>
      </c>
      <c r="DK16" s="42"/>
      <c r="DL16" s="42" t="s">
        <v>107</v>
      </c>
      <c r="DM16" s="42" t="s">
        <v>107</v>
      </c>
      <c r="DN16" s="329" t="s">
        <v>107</v>
      </c>
      <c r="DO16" s="368" t="s">
        <v>474</v>
      </c>
      <c r="DP16" s="42"/>
      <c r="DQ16" s="42" t="s">
        <v>107</v>
      </c>
      <c r="DR16" s="42" t="s">
        <v>107</v>
      </c>
      <c r="DS16" s="329" t="s">
        <v>107</v>
      </c>
      <c r="DT16" s="329" t="s">
        <v>475</v>
      </c>
    </row>
    <row r="17" spans="1:124" s="102" customFormat="1" ht="51" customHeight="1" x14ac:dyDescent="0.2">
      <c r="A17" s="370"/>
      <c r="B17" s="362"/>
      <c r="C17" s="330"/>
      <c r="D17" s="42" t="s">
        <v>60</v>
      </c>
      <c r="E17" s="42"/>
      <c r="F17" s="42" t="s">
        <v>106</v>
      </c>
      <c r="G17" s="42" t="s">
        <v>106</v>
      </c>
      <c r="H17" s="330"/>
      <c r="I17" s="330"/>
      <c r="J17" s="42"/>
      <c r="K17" s="42" t="s">
        <v>107</v>
      </c>
      <c r="L17" s="42" t="s">
        <v>107</v>
      </c>
      <c r="M17" s="330"/>
      <c r="N17" s="197"/>
      <c r="O17" s="42"/>
      <c r="P17" s="42" t="s">
        <v>107</v>
      </c>
      <c r="Q17" s="42" t="s">
        <v>107</v>
      </c>
      <c r="R17" s="330"/>
      <c r="S17" s="197"/>
      <c r="T17" s="42"/>
      <c r="U17" s="42" t="s">
        <v>107</v>
      </c>
      <c r="V17" s="42" t="s">
        <v>107</v>
      </c>
      <c r="W17" s="330"/>
      <c r="X17" s="330"/>
      <c r="Y17" s="42"/>
      <c r="Z17" s="42" t="s">
        <v>107</v>
      </c>
      <c r="AA17" s="42" t="s">
        <v>107</v>
      </c>
      <c r="AB17" s="330"/>
      <c r="AC17" s="360"/>
      <c r="AD17" s="42"/>
      <c r="AE17" s="42" t="s">
        <v>107</v>
      </c>
      <c r="AF17" s="42" t="s">
        <v>107</v>
      </c>
      <c r="AG17" s="330"/>
      <c r="AH17" s="365"/>
      <c r="AI17" s="42"/>
      <c r="AJ17" s="42" t="s">
        <v>107</v>
      </c>
      <c r="AK17" s="42" t="s">
        <v>107</v>
      </c>
      <c r="AL17" s="330"/>
      <c r="AM17" s="330"/>
      <c r="AN17" s="42"/>
      <c r="AO17" s="42" t="s">
        <v>106</v>
      </c>
      <c r="AP17" s="42" t="s">
        <v>106</v>
      </c>
      <c r="AQ17" s="330"/>
      <c r="AR17" s="365"/>
      <c r="AS17" s="42"/>
      <c r="AT17" s="42" t="s">
        <v>106</v>
      </c>
      <c r="AU17" s="42" t="s">
        <v>106</v>
      </c>
      <c r="AV17" s="330"/>
      <c r="AW17" s="330"/>
      <c r="AX17" s="42"/>
      <c r="AY17" s="42" t="s">
        <v>107</v>
      </c>
      <c r="AZ17" s="42" t="s">
        <v>107</v>
      </c>
      <c r="BA17" s="330"/>
      <c r="BB17" s="365"/>
      <c r="BC17" s="42"/>
      <c r="BD17" s="42" t="s">
        <v>107</v>
      </c>
      <c r="BE17" s="42" t="s">
        <v>107</v>
      </c>
      <c r="BF17" s="330"/>
      <c r="BG17" s="330"/>
      <c r="BH17" s="42"/>
      <c r="BI17" s="42" t="s">
        <v>107</v>
      </c>
      <c r="BJ17" s="42" t="s">
        <v>107</v>
      </c>
      <c r="BK17" s="330"/>
      <c r="BL17" s="365"/>
      <c r="BM17" s="42"/>
      <c r="BN17" s="42" t="s">
        <v>107</v>
      </c>
      <c r="BO17" s="42" t="s">
        <v>107</v>
      </c>
      <c r="BP17" s="330"/>
      <c r="BQ17" s="330"/>
      <c r="BR17" s="42"/>
      <c r="BS17" s="42" t="s">
        <v>106</v>
      </c>
      <c r="BT17" s="42" t="s">
        <v>107</v>
      </c>
      <c r="BU17" s="330"/>
      <c r="BV17" s="330"/>
      <c r="BW17" s="42"/>
      <c r="BX17" s="42" t="s">
        <v>107</v>
      </c>
      <c r="BY17" s="42" t="s">
        <v>107</v>
      </c>
      <c r="BZ17" s="330"/>
      <c r="CA17" s="330"/>
      <c r="CB17" s="42"/>
      <c r="CC17" s="42" t="s">
        <v>107</v>
      </c>
      <c r="CD17" s="42" t="s">
        <v>107</v>
      </c>
      <c r="CE17" s="330"/>
      <c r="CF17" s="330"/>
      <c r="CG17" s="42"/>
      <c r="CH17" s="42" t="s">
        <v>107</v>
      </c>
      <c r="CI17" s="42" t="s">
        <v>107</v>
      </c>
      <c r="CJ17" s="330"/>
      <c r="CK17" s="330"/>
      <c r="CL17" s="42"/>
      <c r="CM17" s="42" t="s">
        <v>107</v>
      </c>
      <c r="CN17" s="42" t="s">
        <v>107</v>
      </c>
      <c r="CO17" s="330"/>
      <c r="CP17" s="330"/>
      <c r="CQ17" s="42"/>
      <c r="CR17" s="42" t="s">
        <v>107</v>
      </c>
      <c r="CS17" s="42" t="s">
        <v>107</v>
      </c>
      <c r="CT17" s="330"/>
      <c r="CU17" s="330"/>
      <c r="CV17" s="42"/>
      <c r="CW17" s="42" t="s">
        <v>107</v>
      </c>
      <c r="CX17" s="42" t="s">
        <v>107</v>
      </c>
      <c r="CY17" s="330"/>
      <c r="CZ17" s="330"/>
      <c r="DA17" s="42"/>
      <c r="DB17" s="42" t="s">
        <v>107</v>
      </c>
      <c r="DC17" s="42" t="s">
        <v>107</v>
      </c>
      <c r="DD17" s="330"/>
      <c r="DE17" s="330"/>
      <c r="DF17" s="42"/>
      <c r="DG17" s="42" t="s">
        <v>107</v>
      </c>
      <c r="DH17" s="42" t="s">
        <v>107</v>
      </c>
      <c r="DI17" s="330"/>
      <c r="DJ17" s="330"/>
      <c r="DK17" s="42"/>
      <c r="DL17" s="42" t="s">
        <v>107</v>
      </c>
      <c r="DM17" s="42" t="s">
        <v>107</v>
      </c>
      <c r="DN17" s="330"/>
      <c r="DO17" s="330"/>
      <c r="DP17" s="42"/>
      <c r="DQ17" s="42" t="s">
        <v>107</v>
      </c>
      <c r="DR17" s="42" t="s">
        <v>107</v>
      </c>
      <c r="DS17" s="330"/>
      <c r="DT17" s="330"/>
    </row>
    <row r="18" spans="1:124" s="102" customFormat="1" ht="51" customHeight="1" x14ac:dyDescent="0.2">
      <c r="A18" s="370"/>
      <c r="B18" s="362"/>
      <c r="C18" s="330"/>
      <c r="D18" s="42" t="s">
        <v>75</v>
      </c>
      <c r="E18" s="42"/>
      <c r="F18" s="42" t="s">
        <v>107</v>
      </c>
      <c r="G18" s="42" t="s">
        <v>107</v>
      </c>
      <c r="H18" s="330"/>
      <c r="I18" s="330"/>
      <c r="J18" s="42"/>
      <c r="K18" s="42" t="s">
        <v>107</v>
      </c>
      <c r="L18" s="42" t="s">
        <v>107</v>
      </c>
      <c r="M18" s="330"/>
      <c r="N18" s="197"/>
      <c r="O18" s="42"/>
      <c r="P18" s="42" t="s">
        <v>107</v>
      </c>
      <c r="Q18" s="42" t="s">
        <v>107</v>
      </c>
      <c r="R18" s="330"/>
      <c r="S18" s="197"/>
      <c r="T18" s="42"/>
      <c r="U18" s="42" t="s">
        <v>107</v>
      </c>
      <c r="V18" s="42" t="s">
        <v>107</v>
      </c>
      <c r="W18" s="330"/>
      <c r="X18" s="330"/>
      <c r="Y18" s="42"/>
      <c r="Z18" s="42" t="s">
        <v>107</v>
      </c>
      <c r="AA18" s="42" t="s">
        <v>107</v>
      </c>
      <c r="AB18" s="330"/>
      <c r="AC18" s="360"/>
      <c r="AD18" s="42"/>
      <c r="AE18" s="42" t="s">
        <v>107</v>
      </c>
      <c r="AF18" s="42" t="s">
        <v>107</v>
      </c>
      <c r="AG18" s="330"/>
      <c r="AH18" s="365"/>
      <c r="AI18" s="42"/>
      <c r="AJ18" s="42" t="s">
        <v>107</v>
      </c>
      <c r="AK18" s="42" t="s">
        <v>107</v>
      </c>
      <c r="AL18" s="330"/>
      <c r="AM18" s="330"/>
      <c r="AN18" s="42"/>
      <c r="AO18" s="42" t="s">
        <v>107</v>
      </c>
      <c r="AP18" s="42" t="s">
        <v>107</v>
      </c>
      <c r="AQ18" s="330"/>
      <c r="AR18" s="365"/>
      <c r="AS18" s="42"/>
      <c r="AT18" s="42" t="s">
        <v>106</v>
      </c>
      <c r="AU18" s="42" t="s">
        <v>107</v>
      </c>
      <c r="AV18" s="330"/>
      <c r="AW18" s="330"/>
      <c r="AX18" s="42"/>
      <c r="AY18" s="42" t="s">
        <v>107</v>
      </c>
      <c r="AZ18" s="42" t="s">
        <v>107</v>
      </c>
      <c r="BA18" s="330"/>
      <c r="BB18" s="365"/>
      <c r="BC18" s="42"/>
      <c r="BD18" s="42" t="s">
        <v>107</v>
      </c>
      <c r="BE18" s="42" t="s">
        <v>107</v>
      </c>
      <c r="BF18" s="330"/>
      <c r="BG18" s="330"/>
      <c r="BH18" s="42"/>
      <c r="BI18" s="42" t="s">
        <v>107</v>
      </c>
      <c r="BJ18" s="42" t="s">
        <v>107</v>
      </c>
      <c r="BK18" s="330"/>
      <c r="BL18" s="365"/>
      <c r="BM18" s="42"/>
      <c r="BN18" s="42" t="s">
        <v>107</v>
      </c>
      <c r="BO18" s="42" t="s">
        <v>107</v>
      </c>
      <c r="BP18" s="330"/>
      <c r="BQ18" s="330"/>
      <c r="BR18" s="42"/>
      <c r="BS18" s="42" t="s">
        <v>107</v>
      </c>
      <c r="BT18" s="42" t="s">
        <v>107</v>
      </c>
      <c r="BU18" s="330"/>
      <c r="BV18" s="330"/>
      <c r="BW18" s="42"/>
      <c r="BX18" s="42" t="s">
        <v>107</v>
      </c>
      <c r="BY18" s="42" t="s">
        <v>107</v>
      </c>
      <c r="BZ18" s="330"/>
      <c r="CA18" s="330"/>
      <c r="CB18" s="42"/>
      <c r="CC18" s="42" t="s">
        <v>107</v>
      </c>
      <c r="CD18" s="42" t="s">
        <v>107</v>
      </c>
      <c r="CE18" s="330"/>
      <c r="CF18" s="330"/>
      <c r="CG18" s="42"/>
      <c r="CH18" s="42" t="s">
        <v>107</v>
      </c>
      <c r="CI18" s="42" t="s">
        <v>107</v>
      </c>
      <c r="CJ18" s="330"/>
      <c r="CK18" s="330"/>
      <c r="CL18" s="42"/>
      <c r="CM18" s="42" t="s">
        <v>107</v>
      </c>
      <c r="CN18" s="42" t="s">
        <v>107</v>
      </c>
      <c r="CO18" s="330"/>
      <c r="CP18" s="330"/>
      <c r="CQ18" s="42"/>
      <c r="CR18" s="42" t="s">
        <v>107</v>
      </c>
      <c r="CS18" s="42" t="s">
        <v>107</v>
      </c>
      <c r="CT18" s="330"/>
      <c r="CU18" s="330"/>
      <c r="CV18" s="42"/>
      <c r="CW18" s="42" t="s">
        <v>107</v>
      </c>
      <c r="CX18" s="42" t="s">
        <v>107</v>
      </c>
      <c r="CY18" s="330"/>
      <c r="CZ18" s="330"/>
      <c r="DA18" s="42"/>
      <c r="DB18" s="42" t="s">
        <v>107</v>
      </c>
      <c r="DC18" s="42" t="s">
        <v>107</v>
      </c>
      <c r="DD18" s="330"/>
      <c r="DE18" s="330"/>
      <c r="DF18" s="42"/>
      <c r="DG18" s="42" t="s">
        <v>107</v>
      </c>
      <c r="DH18" s="42" t="s">
        <v>107</v>
      </c>
      <c r="DI18" s="330"/>
      <c r="DJ18" s="330"/>
      <c r="DK18" s="42"/>
      <c r="DL18" s="42" t="s">
        <v>107</v>
      </c>
      <c r="DM18" s="42" t="s">
        <v>107</v>
      </c>
      <c r="DN18" s="330"/>
      <c r="DO18" s="330"/>
      <c r="DP18" s="42"/>
      <c r="DQ18" s="42" t="s">
        <v>107</v>
      </c>
      <c r="DR18" s="42" t="s">
        <v>107</v>
      </c>
      <c r="DS18" s="330"/>
      <c r="DT18" s="330"/>
    </row>
    <row r="19" spans="1:124" s="102" customFormat="1" ht="51" customHeight="1" x14ac:dyDescent="0.2">
      <c r="A19" s="370"/>
      <c r="B19" s="351"/>
      <c r="C19" s="331"/>
      <c r="D19" s="42" t="s">
        <v>76</v>
      </c>
      <c r="E19" s="42"/>
      <c r="F19" s="42" t="s">
        <v>106</v>
      </c>
      <c r="G19" s="42" t="s">
        <v>106</v>
      </c>
      <c r="H19" s="331"/>
      <c r="I19" s="331"/>
      <c r="J19" s="42"/>
      <c r="K19" s="42" t="s">
        <v>107</v>
      </c>
      <c r="L19" s="42" t="s">
        <v>107</v>
      </c>
      <c r="M19" s="331"/>
      <c r="N19" s="198"/>
      <c r="O19" s="42"/>
      <c r="P19" s="42" t="s">
        <v>107</v>
      </c>
      <c r="Q19" s="42" t="s">
        <v>107</v>
      </c>
      <c r="R19" s="331"/>
      <c r="S19" s="198"/>
      <c r="T19" s="42"/>
      <c r="U19" s="42" t="s">
        <v>106</v>
      </c>
      <c r="V19" s="42" t="s">
        <v>106</v>
      </c>
      <c r="W19" s="331"/>
      <c r="X19" s="331"/>
      <c r="Y19" s="42"/>
      <c r="Z19" s="42" t="s">
        <v>107</v>
      </c>
      <c r="AA19" s="42" t="s">
        <v>107</v>
      </c>
      <c r="AB19" s="331"/>
      <c r="AC19" s="361"/>
      <c r="AD19" s="42"/>
      <c r="AE19" s="42" t="s">
        <v>107</v>
      </c>
      <c r="AF19" s="42" t="s">
        <v>107</v>
      </c>
      <c r="AG19" s="331"/>
      <c r="AH19" s="366"/>
      <c r="AI19" s="42"/>
      <c r="AJ19" s="42" t="s">
        <v>107</v>
      </c>
      <c r="AK19" s="42" t="s">
        <v>107</v>
      </c>
      <c r="AL19" s="331"/>
      <c r="AM19" s="331"/>
      <c r="AN19" s="42"/>
      <c r="AO19" s="42" t="s">
        <v>107</v>
      </c>
      <c r="AP19" s="42" t="s">
        <v>107</v>
      </c>
      <c r="AQ19" s="331"/>
      <c r="AR19" s="366"/>
      <c r="AS19" s="42"/>
      <c r="AT19" s="42" t="s">
        <v>106</v>
      </c>
      <c r="AU19" s="42" t="s">
        <v>106</v>
      </c>
      <c r="AV19" s="331"/>
      <c r="AW19" s="331"/>
      <c r="AX19" s="42"/>
      <c r="AY19" s="42" t="s">
        <v>107</v>
      </c>
      <c r="AZ19" s="42" t="s">
        <v>107</v>
      </c>
      <c r="BA19" s="331"/>
      <c r="BB19" s="366"/>
      <c r="BC19" s="42"/>
      <c r="BD19" s="42" t="s">
        <v>107</v>
      </c>
      <c r="BE19" s="42" t="s">
        <v>107</v>
      </c>
      <c r="BF19" s="331"/>
      <c r="BG19" s="331"/>
      <c r="BH19" s="42"/>
      <c r="BI19" s="42" t="s">
        <v>107</v>
      </c>
      <c r="BJ19" s="42" t="s">
        <v>107</v>
      </c>
      <c r="BK19" s="331"/>
      <c r="BL19" s="366"/>
      <c r="BM19" s="42"/>
      <c r="BN19" s="42" t="s">
        <v>107</v>
      </c>
      <c r="BO19" s="42" t="s">
        <v>107</v>
      </c>
      <c r="BP19" s="331"/>
      <c r="BQ19" s="331"/>
      <c r="BR19" s="42"/>
      <c r="BS19" s="42" t="s">
        <v>106</v>
      </c>
      <c r="BT19" s="42" t="s">
        <v>107</v>
      </c>
      <c r="BU19" s="331"/>
      <c r="BV19" s="331"/>
      <c r="BW19" s="42"/>
      <c r="BX19" s="42" t="s">
        <v>106</v>
      </c>
      <c r="BY19" s="42" t="s">
        <v>107</v>
      </c>
      <c r="BZ19" s="331"/>
      <c r="CA19" s="331"/>
      <c r="CB19" s="42"/>
      <c r="CC19" s="42" t="s">
        <v>107</v>
      </c>
      <c r="CD19" s="42" t="s">
        <v>107</v>
      </c>
      <c r="CE19" s="331"/>
      <c r="CF19" s="331"/>
      <c r="CG19" s="42"/>
      <c r="CH19" s="42" t="s">
        <v>107</v>
      </c>
      <c r="CI19" s="42" t="s">
        <v>107</v>
      </c>
      <c r="CJ19" s="331"/>
      <c r="CK19" s="331"/>
      <c r="CL19" s="42"/>
      <c r="CM19" s="42" t="s">
        <v>107</v>
      </c>
      <c r="CN19" s="42" t="s">
        <v>107</v>
      </c>
      <c r="CO19" s="331"/>
      <c r="CP19" s="331"/>
      <c r="CQ19" s="42"/>
      <c r="CR19" s="42" t="s">
        <v>107</v>
      </c>
      <c r="CS19" s="42" t="s">
        <v>107</v>
      </c>
      <c r="CT19" s="331"/>
      <c r="CU19" s="331"/>
      <c r="CV19" s="42"/>
      <c r="CW19" s="42" t="s">
        <v>107</v>
      </c>
      <c r="CX19" s="42" t="s">
        <v>107</v>
      </c>
      <c r="CY19" s="331"/>
      <c r="CZ19" s="331"/>
      <c r="DA19" s="42"/>
      <c r="DB19" s="42" t="s">
        <v>107</v>
      </c>
      <c r="DC19" s="42" t="s">
        <v>107</v>
      </c>
      <c r="DD19" s="331"/>
      <c r="DE19" s="331"/>
      <c r="DF19" s="42"/>
      <c r="DG19" s="42" t="s">
        <v>107</v>
      </c>
      <c r="DH19" s="42" t="s">
        <v>107</v>
      </c>
      <c r="DI19" s="331"/>
      <c r="DJ19" s="331"/>
      <c r="DK19" s="42"/>
      <c r="DL19" s="42" t="s">
        <v>106</v>
      </c>
      <c r="DM19" s="42" t="s">
        <v>106</v>
      </c>
      <c r="DN19" s="331"/>
      <c r="DO19" s="331"/>
      <c r="DP19" s="42"/>
      <c r="DQ19" s="42" t="s">
        <v>107</v>
      </c>
      <c r="DR19" s="42" t="s">
        <v>107</v>
      </c>
      <c r="DS19" s="331"/>
      <c r="DT19" s="331"/>
    </row>
    <row r="20" spans="1:124" s="102" customFormat="1" ht="51" customHeight="1" x14ac:dyDescent="0.2">
      <c r="A20" s="370"/>
      <c r="B20" s="367" t="s">
        <v>77</v>
      </c>
      <c r="C20" s="343" t="s">
        <v>79</v>
      </c>
      <c r="D20" s="42" t="s">
        <v>76</v>
      </c>
      <c r="E20" s="42"/>
      <c r="F20" s="42" t="s">
        <v>106</v>
      </c>
      <c r="G20" s="42" t="s">
        <v>106</v>
      </c>
      <c r="H20" s="329" t="s">
        <v>107</v>
      </c>
      <c r="I20" s="153" t="s">
        <v>758</v>
      </c>
      <c r="J20" s="42"/>
      <c r="K20" s="42" t="s">
        <v>107</v>
      </c>
      <c r="L20" s="42" t="s">
        <v>107</v>
      </c>
      <c r="M20" s="329" t="s">
        <v>107</v>
      </c>
      <c r="N20" s="178" t="s">
        <v>753</v>
      </c>
      <c r="O20" s="42"/>
      <c r="P20" s="42" t="s">
        <v>107</v>
      </c>
      <c r="Q20" s="42" t="s">
        <v>107</v>
      </c>
      <c r="R20" s="329" t="s">
        <v>107</v>
      </c>
      <c r="S20" s="178" t="s">
        <v>751</v>
      </c>
      <c r="T20" s="42"/>
      <c r="U20" s="42" t="s">
        <v>106</v>
      </c>
      <c r="V20" s="42" t="s">
        <v>107</v>
      </c>
      <c r="W20" s="329" t="s">
        <v>107</v>
      </c>
      <c r="X20" s="329" t="s">
        <v>450</v>
      </c>
      <c r="Y20" s="42"/>
      <c r="Z20" s="42" t="s">
        <v>107</v>
      </c>
      <c r="AA20" s="42" t="s">
        <v>107</v>
      </c>
      <c r="AB20" s="329" t="s">
        <v>107</v>
      </c>
      <c r="AC20" s="178" t="s">
        <v>450</v>
      </c>
      <c r="AD20" s="42"/>
      <c r="AE20" s="42" t="s">
        <v>107</v>
      </c>
      <c r="AF20" s="42" t="s">
        <v>107</v>
      </c>
      <c r="AG20" s="329" t="s">
        <v>107</v>
      </c>
      <c r="AH20" s="364" t="s">
        <v>450</v>
      </c>
      <c r="AI20" s="42"/>
      <c r="AJ20" s="42" t="s">
        <v>107</v>
      </c>
      <c r="AK20" s="42" t="s">
        <v>107</v>
      </c>
      <c r="AL20" s="329" t="s">
        <v>107</v>
      </c>
      <c r="AM20" s="329" t="s">
        <v>450</v>
      </c>
      <c r="AN20" s="42"/>
      <c r="AO20" s="42" t="s">
        <v>107</v>
      </c>
      <c r="AP20" s="42" t="s">
        <v>107</v>
      </c>
      <c r="AQ20" s="329" t="s">
        <v>107</v>
      </c>
      <c r="AR20" s="364" t="s">
        <v>476</v>
      </c>
      <c r="AS20" s="42"/>
      <c r="AT20" s="42" t="s">
        <v>106</v>
      </c>
      <c r="AU20" s="42" t="s">
        <v>106</v>
      </c>
      <c r="AV20" s="329" t="s">
        <v>106</v>
      </c>
      <c r="AW20" s="364" t="s">
        <v>477</v>
      </c>
      <c r="AX20" s="42"/>
      <c r="AY20" s="42" t="s">
        <v>107</v>
      </c>
      <c r="AZ20" s="42" t="s">
        <v>107</v>
      </c>
      <c r="BA20" s="329" t="s">
        <v>107</v>
      </c>
      <c r="BB20" s="364" t="s">
        <v>478</v>
      </c>
      <c r="BC20" s="42"/>
      <c r="BD20" s="42" t="s">
        <v>107</v>
      </c>
      <c r="BE20" s="42" t="s">
        <v>107</v>
      </c>
      <c r="BF20" s="329" t="s">
        <v>107</v>
      </c>
      <c r="BG20" s="329" t="s">
        <v>453</v>
      </c>
      <c r="BH20" s="42"/>
      <c r="BI20" s="42" t="s">
        <v>107</v>
      </c>
      <c r="BJ20" s="42" t="s">
        <v>107</v>
      </c>
      <c r="BK20" s="329" t="s">
        <v>107</v>
      </c>
      <c r="BL20" s="364" t="s">
        <v>478</v>
      </c>
      <c r="BM20" s="42"/>
      <c r="BN20" s="42" t="s">
        <v>107</v>
      </c>
      <c r="BO20" s="42" t="s">
        <v>107</v>
      </c>
      <c r="BP20" s="329" t="s">
        <v>107</v>
      </c>
      <c r="BQ20" s="343" t="s">
        <v>479</v>
      </c>
      <c r="BR20" s="42"/>
      <c r="BS20" s="42" t="s">
        <v>106</v>
      </c>
      <c r="BT20" s="42" t="s">
        <v>106</v>
      </c>
      <c r="BU20" s="329" t="s">
        <v>107</v>
      </c>
      <c r="BV20" s="343" t="s">
        <v>480</v>
      </c>
      <c r="BW20" s="42"/>
      <c r="BX20" s="42" t="s">
        <v>107</v>
      </c>
      <c r="BY20" s="42" t="s">
        <v>107</v>
      </c>
      <c r="BZ20" s="329" t="s">
        <v>107</v>
      </c>
      <c r="CA20" s="343" t="s">
        <v>481</v>
      </c>
      <c r="CB20" s="42"/>
      <c r="CC20" s="42" t="s">
        <v>107</v>
      </c>
      <c r="CD20" s="42" t="s">
        <v>107</v>
      </c>
      <c r="CE20" s="329" t="s">
        <v>107</v>
      </c>
      <c r="CF20" s="329" t="s">
        <v>453</v>
      </c>
      <c r="CG20" s="42"/>
      <c r="CH20" s="42" t="s">
        <v>107</v>
      </c>
      <c r="CI20" s="42" t="s">
        <v>107</v>
      </c>
      <c r="CJ20" s="329" t="s">
        <v>107</v>
      </c>
      <c r="CK20" s="343" t="s">
        <v>482</v>
      </c>
      <c r="CL20" s="42"/>
      <c r="CM20" s="42" t="s">
        <v>107</v>
      </c>
      <c r="CN20" s="42" t="s">
        <v>107</v>
      </c>
      <c r="CO20" s="329" t="s">
        <v>107</v>
      </c>
      <c r="CP20" s="343" t="s">
        <v>483</v>
      </c>
      <c r="CQ20" s="42"/>
      <c r="CR20" s="42" t="s">
        <v>107</v>
      </c>
      <c r="CS20" s="42" t="s">
        <v>107</v>
      </c>
      <c r="CT20" s="329" t="s">
        <v>107</v>
      </c>
      <c r="CU20" s="329" t="s">
        <v>484</v>
      </c>
      <c r="CV20" s="42"/>
      <c r="CW20" s="42" t="s">
        <v>107</v>
      </c>
      <c r="CX20" s="42" t="s">
        <v>107</v>
      </c>
      <c r="CY20" s="329" t="s">
        <v>107</v>
      </c>
      <c r="CZ20" s="329" t="s">
        <v>485</v>
      </c>
      <c r="DA20" s="42"/>
      <c r="DB20" s="42" t="s">
        <v>107</v>
      </c>
      <c r="DC20" s="42" t="s">
        <v>107</v>
      </c>
      <c r="DD20" s="329" t="s">
        <v>107</v>
      </c>
      <c r="DE20" s="329" t="s">
        <v>453</v>
      </c>
      <c r="DF20" s="42"/>
      <c r="DG20" s="42" t="s">
        <v>107</v>
      </c>
      <c r="DH20" s="42" t="s">
        <v>107</v>
      </c>
      <c r="DI20" s="329" t="s">
        <v>107</v>
      </c>
      <c r="DJ20" s="343" t="s">
        <v>486</v>
      </c>
      <c r="DK20" s="42"/>
      <c r="DL20" s="42" t="s">
        <v>106</v>
      </c>
      <c r="DM20" s="42" t="s">
        <v>107</v>
      </c>
      <c r="DN20" s="329" t="s">
        <v>107</v>
      </c>
      <c r="DO20" s="343" t="s">
        <v>487</v>
      </c>
      <c r="DP20" s="42"/>
      <c r="DQ20" s="42" t="s">
        <v>107</v>
      </c>
      <c r="DR20" s="42" t="s">
        <v>107</v>
      </c>
      <c r="DS20" s="329" t="s">
        <v>107</v>
      </c>
      <c r="DT20" s="329" t="s">
        <v>488</v>
      </c>
    </row>
    <row r="21" spans="1:124" s="102" customFormat="1" ht="51" customHeight="1" x14ac:dyDescent="0.2">
      <c r="A21" s="370"/>
      <c r="B21" s="367"/>
      <c r="C21" s="360"/>
      <c r="D21" s="42" t="s">
        <v>78</v>
      </c>
      <c r="E21" s="42"/>
      <c r="F21" s="42" t="s">
        <v>107</v>
      </c>
      <c r="G21" s="42" t="s">
        <v>107</v>
      </c>
      <c r="H21" s="330"/>
      <c r="I21" s="154"/>
      <c r="J21" s="42"/>
      <c r="K21" s="42" t="s">
        <v>107</v>
      </c>
      <c r="L21" s="42" t="s">
        <v>107</v>
      </c>
      <c r="M21" s="330"/>
      <c r="N21" s="197"/>
      <c r="O21" s="42"/>
      <c r="P21" s="42" t="s">
        <v>107</v>
      </c>
      <c r="Q21" s="42" t="s">
        <v>107</v>
      </c>
      <c r="R21" s="330"/>
      <c r="S21" s="197"/>
      <c r="T21" s="42"/>
      <c r="U21" s="42" t="s">
        <v>107</v>
      </c>
      <c r="V21" s="42" t="s">
        <v>107</v>
      </c>
      <c r="W21" s="330"/>
      <c r="X21" s="330"/>
      <c r="Y21" s="42"/>
      <c r="Z21" s="42" t="s">
        <v>107</v>
      </c>
      <c r="AA21" s="42" t="s">
        <v>107</v>
      </c>
      <c r="AB21" s="330"/>
      <c r="AC21" s="197"/>
      <c r="AD21" s="42"/>
      <c r="AE21" s="42" t="s">
        <v>107</v>
      </c>
      <c r="AF21" s="42" t="s">
        <v>107</v>
      </c>
      <c r="AG21" s="330"/>
      <c r="AH21" s="365"/>
      <c r="AI21" s="42"/>
      <c r="AJ21" s="42" t="s">
        <v>107</v>
      </c>
      <c r="AK21" s="42" t="s">
        <v>107</v>
      </c>
      <c r="AL21" s="330"/>
      <c r="AM21" s="330"/>
      <c r="AN21" s="42"/>
      <c r="AO21" s="42" t="s">
        <v>107</v>
      </c>
      <c r="AP21" s="42" t="s">
        <v>107</v>
      </c>
      <c r="AQ21" s="330"/>
      <c r="AR21" s="365"/>
      <c r="AS21" s="42"/>
      <c r="AT21" s="42" t="s">
        <v>106</v>
      </c>
      <c r="AU21" s="42" t="s">
        <v>106</v>
      </c>
      <c r="AV21" s="330"/>
      <c r="AW21" s="365"/>
      <c r="AX21" s="42"/>
      <c r="AY21" s="42" t="s">
        <v>106</v>
      </c>
      <c r="AZ21" s="42" t="s">
        <v>107</v>
      </c>
      <c r="BA21" s="330"/>
      <c r="BB21" s="365"/>
      <c r="BC21" s="42"/>
      <c r="BD21" s="42" t="s">
        <v>107</v>
      </c>
      <c r="BE21" s="42" t="s">
        <v>107</v>
      </c>
      <c r="BF21" s="330"/>
      <c r="BG21" s="330"/>
      <c r="BH21" s="42"/>
      <c r="BI21" s="42" t="s">
        <v>107</v>
      </c>
      <c r="BJ21" s="42" t="s">
        <v>107</v>
      </c>
      <c r="BK21" s="330"/>
      <c r="BL21" s="365"/>
      <c r="BM21" s="42"/>
      <c r="BN21" s="42" t="s">
        <v>107</v>
      </c>
      <c r="BO21" s="42" t="s">
        <v>107</v>
      </c>
      <c r="BP21" s="330"/>
      <c r="BQ21" s="360"/>
      <c r="BR21" s="42"/>
      <c r="BS21" s="42" t="s">
        <v>107</v>
      </c>
      <c r="BT21" s="42" t="s">
        <v>107</v>
      </c>
      <c r="BU21" s="330"/>
      <c r="BV21" s="360"/>
      <c r="BW21" s="42"/>
      <c r="BX21" s="42" t="s">
        <v>107</v>
      </c>
      <c r="BY21" s="42" t="s">
        <v>107</v>
      </c>
      <c r="BZ21" s="330"/>
      <c r="CA21" s="360"/>
      <c r="CB21" s="42"/>
      <c r="CC21" s="42" t="s">
        <v>107</v>
      </c>
      <c r="CD21" s="42" t="s">
        <v>107</v>
      </c>
      <c r="CE21" s="330"/>
      <c r="CF21" s="330"/>
      <c r="CG21" s="42"/>
      <c r="CH21" s="42" t="s">
        <v>107</v>
      </c>
      <c r="CI21" s="42" t="s">
        <v>107</v>
      </c>
      <c r="CJ21" s="330"/>
      <c r="CK21" s="360"/>
      <c r="CL21" s="42"/>
      <c r="CM21" s="42" t="s">
        <v>107</v>
      </c>
      <c r="CN21" s="42" t="s">
        <v>107</v>
      </c>
      <c r="CO21" s="330"/>
      <c r="CP21" s="360"/>
      <c r="CQ21" s="42"/>
      <c r="CR21" s="42" t="s">
        <v>107</v>
      </c>
      <c r="CS21" s="42" t="s">
        <v>107</v>
      </c>
      <c r="CT21" s="330"/>
      <c r="CU21" s="330"/>
      <c r="CV21" s="42"/>
      <c r="CW21" s="42" t="s">
        <v>107</v>
      </c>
      <c r="CX21" s="42" t="s">
        <v>107</v>
      </c>
      <c r="CY21" s="330"/>
      <c r="CZ21" s="330"/>
      <c r="DA21" s="42"/>
      <c r="DB21" s="42" t="s">
        <v>107</v>
      </c>
      <c r="DC21" s="42" t="s">
        <v>107</v>
      </c>
      <c r="DD21" s="330"/>
      <c r="DE21" s="330"/>
      <c r="DF21" s="42"/>
      <c r="DG21" s="42" t="s">
        <v>107</v>
      </c>
      <c r="DH21" s="42" t="s">
        <v>107</v>
      </c>
      <c r="DI21" s="330"/>
      <c r="DJ21" s="360"/>
      <c r="DK21" s="42"/>
      <c r="DL21" s="42" t="s">
        <v>107</v>
      </c>
      <c r="DM21" s="42" t="s">
        <v>107</v>
      </c>
      <c r="DN21" s="330"/>
      <c r="DO21" s="360"/>
      <c r="DP21" s="42"/>
      <c r="DQ21" s="42" t="s">
        <v>107</v>
      </c>
      <c r="DR21" s="42" t="s">
        <v>107</v>
      </c>
      <c r="DS21" s="330"/>
      <c r="DT21" s="330"/>
    </row>
    <row r="22" spans="1:124" s="102" customFormat="1" ht="51" customHeight="1" x14ac:dyDescent="0.2">
      <c r="A22" s="370"/>
      <c r="B22" s="367"/>
      <c r="C22" s="361"/>
      <c r="D22" s="42" t="s">
        <v>75</v>
      </c>
      <c r="E22" s="42"/>
      <c r="F22" s="42" t="s">
        <v>107</v>
      </c>
      <c r="G22" s="42" t="s">
        <v>107</v>
      </c>
      <c r="H22" s="331"/>
      <c r="I22" s="155"/>
      <c r="J22" s="42"/>
      <c r="K22" s="42" t="s">
        <v>107</v>
      </c>
      <c r="L22" s="42" t="s">
        <v>107</v>
      </c>
      <c r="M22" s="331"/>
      <c r="N22" s="198"/>
      <c r="O22" s="42"/>
      <c r="P22" s="42" t="s">
        <v>107</v>
      </c>
      <c r="Q22" s="42" t="s">
        <v>107</v>
      </c>
      <c r="R22" s="331"/>
      <c r="S22" s="198"/>
      <c r="T22" s="42"/>
      <c r="U22" s="42" t="s">
        <v>107</v>
      </c>
      <c r="V22" s="42" t="s">
        <v>107</v>
      </c>
      <c r="W22" s="331"/>
      <c r="X22" s="331"/>
      <c r="Y22" s="42"/>
      <c r="Z22" s="42" t="s">
        <v>107</v>
      </c>
      <c r="AA22" s="42" t="s">
        <v>107</v>
      </c>
      <c r="AB22" s="331"/>
      <c r="AC22" s="198"/>
      <c r="AD22" s="42"/>
      <c r="AE22" s="42" t="s">
        <v>107</v>
      </c>
      <c r="AF22" s="42" t="s">
        <v>107</v>
      </c>
      <c r="AG22" s="331"/>
      <c r="AH22" s="366"/>
      <c r="AI22" s="42"/>
      <c r="AJ22" s="42" t="s">
        <v>107</v>
      </c>
      <c r="AK22" s="42" t="s">
        <v>107</v>
      </c>
      <c r="AL22" s="331"/>
      <c r="AM22" s="331"/>
      <c r="AN22" s="42"/>
      <c r="AO22" s="42" t="s">
        <v>107</v>
      </c>
      <c r="AP22" s="42" t="s">
        <v>107</v>
      </c>
      <c r="AQ22" s="331"/>
      <c r="AR22" s="366"/>
      <c r="AS22" s="42"/>
      <c r="AT22" s="42" t="s">
        <v>106</v>
      </c>
      <c r="AU22" s="42" t="s">
        <v>106</v>
      </c>
      <c r="AV22" s="331"/>
      <c r="AW22" s="366"/>
      <c r="AX22" s="42"/>
      <c r="AY22" s="42" t="s">
        <v>107</v>
      </c>
      <c r="AZ22" s="42" t="s">
        <v>107</v>
      </c>
      <c r="BA22" s="331"/>
      <c r="BB22" s="366"/>
      <c r="BC22" s="42"/>
      <c r="BD22" s="42" t="s">
        <v>107</v>
      </c>
      <c r="BE22" s="42" t="s">
        <v>107</v>
      </c>
      <c r="BF22" s="331"/>
      <c r="BG22" s="331"/>
      <c r="BH22" s="42"/>
      <c r="BI22" s="42" t="s">
        <v>107</v>
      </c>
      <c r="BJ22" s="42" t="s">
        <v>107</v>
      </c>
      <c r="BK22" s="331"/>
      <c r="BL22" s="366"/>
      <c r="BM22" s="42"/>
      <c r="BN22" s="42" t="s">
        <v>107</v>
      </c>
      <c r="BO22" s="42" t="s">
        <v>107</v>
      </c>
      <c r="BP22" s="331"/>
      <c r="BQ22" s="361"/>
      <c r="BR22" s="42"/>
      <c r="BS22" s="42" t="s">
        <v>107</v>
      </c>
      <c r="BT22" s="42" t="s">
        <v>107</v>
      </c>
      <c r="BU22" s="331"/>
      <c r="BV22" s="361"/>
      <c r="BW22" s="42"/>
      <c r="BX22" s="42" t="s">
        <v>107</v>
      </c>
      <c r="BY22" s="42" t="s">
        <v>107</v>
      </c>
      <c r="BZ22" s="331"/>
      <c r="CA22" s="361"/>
      <c r="CB22" s="42"/>
      <c r="CC22" s="42" t="s">
        <v>107</v>
      </c>
      <c r="CD22" s="42" t="s">
        <v>107</v>
      </c>
      <c r="CE22" s="331"/>
      <c r="CF22" s="331"/>
      <c r="CG22" s="42"/>
      <c r="CH22" s="42" t="s">
        <v>107</v>
      </c>
      <c r="CI22" s="42" t="s">
        <v>107</v>
      </c>
      <c r="CJ22" s="331"/>
      <c r="CK22" s="361"/>
      <c r="CL22" s="42"/>
      <c r="CM22" s="42" t="s">
        <v>107</v>
      </c>
      <c r="CN22" s="42" t="s">
        <v>107</v>
      </c>
      <c r="CO22" s="331"/>
      <c r="CP22" s="361"/>
      <c r="CQ22" s="42"/>
      <c r="CR22" s="42" t="s">
        <v>107</v>
      </c>
      <c r="CS22" s="42" t="s">
        <v>107</v>
      </c>
      <c r="CT22" s="331"/>
      <c r="CU22" s="331"/>
      <c r="CV22" s="42"/>
      <c r="CW22" s="42" t="s">
        <v>107</v>
      </c>
      <c r="CX22" s="42" t="s">
        <v>107</v>
      </c>
      <c r="CY22" s="331"/>
      <c r="CZ22" s="331"/>
      <c r="DA22" s="42"/>
      <c r="DB22" s="42" t="s">
        <v>107</v>
      </c>
      <c r="DC22" s="42" t="s">
        <v>107</v>
      </c>
      <c r="DD22" s="331"/>
      <c r="DE22" s="331"/>
      <c r="DF22" s="42"/>
      <c r="DG22" s="42" t="s">
        <v>107</v>
      </c>
      <c r="DH22" s="42" t="s">
        <v>107</v>
      </c>
      <c r="DI22" s="331"/>
      <c r="DJ22" s="361"/>
      <c r="DK22" s="42"/>
      <c r="DL22" s="42" t="s">
        <v>107</v>
      </c>
      <c r="DM22" s="42" t="s">
        <v>107</v>
      </c>
      <c r="DN22" s="331"/>
      <c r="DO22" s="361"/>
      <c r="DP22" s="42"/>
      <c r="DQ22" s="42" t="s">
        <v>107</v>
      </c>
      <c r="DR22" s="42" t="s">
        <v>107</v>
      </c>
      <c r="DS22" s="331"/>
      <c r="DT22" s="331"/>
    </row>
    <row r="23" spans="1:124" s="102" customFormat="1" ht="51" customHeight="1" x14ac:dyDescent="0.2">
      <c r="A23" s="370"/>
      <c r="B23" s="350" t="s">
        <v>80</v>
      </c>
      <c r="C23" s="344" t="s">
        <v>70</v>
      </c>
      <c r="D23" s="42" t="s">
        <v>81</v>
      </c>
      <c r="E23" s="42"/>
      <c r="F23" s="42" t="s">
        <v>106</v>
      </c>
      <c r="G23" s="42" t="s">
        <v>106</v>
      </c>
      <c r="H23" s="339" t="s">
        <v>106</v>
      </c>
      <c r="I23" s="329" t="s">
        <v>690</v>
      </c>
      <c r="J23" s="42"/>
      <c r="K23" s="42" t="s">
        <v>66</v>
      </c>
      <c r="L23" s="42" t="s">
        <v>107</v>
      </c>
      <c r="M23" s="339" t="s">
        <v>107</v>
      </c>
      <c r="N23" s="329" t="s">
        <v>489</v>
      </c>
      <c r="O23" s="42"/>
      <c r="P23" s="42" t="s">
        <v>107</v>
      </c>
      <c r="Q23" s="42" t="s">
        <v>107</v>
      </c>
      <c r="R23" s="339" t="s">
        <v>107</v>
      </c>
      <c r="S23" s="329" t="s">
        <v>490</v>
      </c>
      <c r="T23" s="42"/>
      <c r="U23" s="42" t="s">
        <v>106</v>
      </c>
      <c r="V23" s="42" t="s">
        <v>106</v>
      </c>
      <c r="W23" s="339" t="s">
        <v>106</v>
      </c>
      <c r="X23" s="329" t="s">
        <v>759</v>
      </c>
      <c r="Y23" s="42"/>
      <c r="Z23" s="42" t="s">
        <v>107</v>
      </c>
      <c r="AA23" s="42" t="s">
        <v>107</v>
      </c>
      <c r="AB23" s="339" t="s">
        <v>107</v>
      </c>
      <c r="AC23" s="135" t="s">
        <v>450</v>
      </c>
      <c r="AD23" s="42"/>
      <c r="AE23" s="42" t="s">
        <v>107</v>
      </c>
      <c r="AF23" s="42" t="s">
        <v>107</v>
      </c>
      <c r="AG23" s="339" t="s">
        <v>115</v>
      </c>
      <c r="AH23" s="329" t="s">
        <v>491</v>
      </c>
      <c r="AI23" s="42"/>
      <c r="AJ23" s="42" t="s">
        <v>107</v>
      </c>
      <c r="AK23" s="42" t="s">
        <v>107</v>
      </c>
      <c r="AL23" s="339" t="s">
        <v>107</v>
      </c>
      <c r="AM23" s="329" t="s">
        <v>450</v>
      </c>
      <c r="AN23" s="42"/>
      <c r="AO23" s="42" t="s">
        <v>106</v>
      </c>
      <c r="AP23" s="42" t="s">
        <v>106</v>
      </c>
      <c r="AQ23" s="339" t="s">
        <v>106</v>
      </c>
      <c r="AR23" s="329" t="s">
        <v>492</v>
      </c>
      <c r="AS23" s="42"/>
      <c r="AT23" s="42" t="s">
        <v>106</v>
      </c>
      <c r="AU23" s="42" t="s">
        <v>106</v>
      </c>
      <c r="AV23" s="339" t="s">
        <v>106</v>
      </c>
      <c r="AW23" s="329" t="s">
        <v>493</v>
      </c>
      <c r="AX23" s="42"/>
      <c r="AY23" s="42" t="s">
        <v>107</v>
      </c>
      <c r="AZ23" s="42" t="s">
        <v>107</v>
      </c>
      <c r="BA23" s="339" t="s">
        <v>115</v>
      </c>
      <c r="BB23" s="329" t="s">
        <v>494</v>
      </c>
      <c r="BC23" s="42"/>
      <c r="BD23" s="42" t="s">
        <v>106</v>
      </c>
      <c r="BE23" s="42" t="s">
        <v>107</v>
      </c>
      <c r="BF23" s="339" t="s">
        <v>107</v>
      </c>
      <c r="BG23" s="329" t="s">
        <v>495</v>
      </c>
      <c r="BH23" s="42"/>
      <c r="BI23" s="42" t="s">
        <v>106</v>
      </c>
      <c r="BJ23" s="42" t="s">
        <v>107</v>
      </c>
      <c r="BK23" s="339" t="s">
        <v>107</v>
      </c>
      <c r="BL23" s="329" t="s">
        <v>496</v>
      </c>
      <c r="BM23" s="42"/>
      <c r="BN23" s="42" t="s">
        <v>106</v>
      </c>
      <c r="BO23" s="42" t="s">
        <v>107</v>
      </c>
      <c r="BP23" s="339" t="s">
        <v>107</v>
      </c>
      <c r="BQ23" s="329" t="s">
        <v>497</v>
      </c>
      <c r="BR23" s="42"/>
      <c r="BS23" s="42" t="s">
        <v>107</v>
      </c>
      <c r="BT23" s="42" t="s">
        <v>107</v>
      </c>
      <c r="BU23" s="339" t="s">
        <v>106</v>
      </c>
      <c r="BV23" s="329" t="s">
        <v>498</v>
      </c>
      <c r="BW23" s="42"/>
      <c r="BX23" s="42" t="s">
        <v>107</v>
      </c>
      <c r="BY23" s="42" t="s">
        <v>107</v>
      </c>
      <c r="BZ23" s="339" t="s">
        <v>106</v>
      </c>
      <c r="CA23" s="329" t="s">
        <v>499</v>
      </c>
      <c r="CB23" s="42"/>
      <c r="CC23" s="42" t="s">
        <v>106</v>
      </c>
      <c r="CD23" s="42" t="s">
        <v>107</v>
      </c>
      <c r="CE23" s="339" t="s">
        <v>107</v>
      </c>
      <c r="CF23" s="329" t="s">
        <v>500</v>
      </c>
      <c r="CG23" s="42"/>
      <c r="CH23" s="42" t="s">
        <v>106</v>
      </c>
      <c r="CI23" s="42" t="s">
        <v>107</v>
      </c>
      <c r="CJ23" s="339" t="s">
        <v>106</v>
      </c>
      <c r="CK23" s="329" t="s">
        <v>501</v>
      </c>
      <c r="CL23" s="42"/>
      <c r="CM23" s="42" t="s">
        <v>107</v>
      </c>
      <c r="CN23" s="42" t="s">
        <v>107</v>
      </c>
      <c r="CO23" s="339" t="s">
        <v>107</v>
      </c>
      <c r="CP23" s="329" t="s">
        <v>502</v>
      </c>
      <c r="CQ23" s="42"/>
      <c r="CR23" s="42" t="s">
        <v>106</v>
      </c>
      <c r="CS23" s="42" t="s">
        <v>107</v>
      </c>
      <c r="CT23" s="339" t="s">
        <v>107</v>
      </c>
      <c r="CU23" s="329" t="s">
        <v>503</v>
      </c>
      <c r="CV23" s="42"/>
      <c r="CW23" s="42" t="s">
        <v>106</v>
      </c>
      <c r="CX23" s="42" t="s">
        <v>107</v>
      </c>
      <c r="CY23" s="339" t="s">
        <v>106</v>
      </c>
      <c r="CZ23" s="329" t="s">
        <v>504</v>
      </c>
      <c r="DA23" s="42"/>
      <c r="DB23" s="42" t="s">
        <v>106</v>
      </c>
      <c r="DC23" s="42" t="s">
        <v>107</v>
      </c>
      <c r="DD23" s="339" t="s">
        <v>107</v>
      </c>
      <c r="DE23" s="329" t="s">
        <v>505</v>
      </c>
      <c r="DF23" s="42"/>
      <c r="DG23" s="42"/>
      <c r="DH23" s="42" t="s">
        <v>107</v>
      </c>
      <c r="DI23" s="339"/>
      <c r="DJ23" s="329" t="s">
        <v>506</v>
      </c>
      <c r="DK23" s="42"/>
      <c r="DL23" s="42" t="s">
        <v>106</v>
      </c>
      <c r="DM23" s="42" t="s">
        <v>106</v>
      </c>
      <c r="DN23" s="339" t="s">
        <v>106</v>
      </c>
      <c r="DO23" s="329" t="s">
        <v>507</v>
      </c>
      <c r="DP23" s="42"/>
      <c r="DQ23" s="42" t="s">
        <v>106</v>
      </c>
      <c r="DR23" s="42" t="s">
        <v>107</v>
      </c>
      <c r="DS23" s="339" t="s">
        <v>107</v>
      </c>
      <c r="DT23" s="329" t="s">
        <v>508</v>
      </c>
    </row>
    <row r="24" spans="1:124" s="102" customFormat="1" ht="51" customHeight="1" x14ac:dyDescent="0.2">
      <c r="A24" s="370"/>
      <c r="B24" s="362"/>
      <c r="C24" s="344"/>
      <c r="D24" s="42" t="s">
        <v>60</v>
      </c>
      <c r="E24" s="42"/>
      <c r="F24" s="42" t="s">
        <v>106</v>
      </c>
      <c r="G24" s="42" t="s">
        <v>106</v>
      </c>
      <c r="H24" s="340"/>
      <c r="I24" s="330"/>
      <c r="J24" s="42"/>
      <c r="K24" s="42" t="s">
        <v>107</v>
      </c>
      <c r="L24" s="42" t="s">
        <v>107</v>
      </c>
      <c r="M24" s="340"/>
      <c r="N24" s="330"/>
      <c r="O24" s="42"/>
      <c r="P24" s="42" t="s">
        <v>107</v>
      </c>
      <c r="Q24" s="42" t="s">
        <v>107</v>
      </c>
      <c r="R24" s="340"/>
      <c r="S24" s="330"/>
      <c r="T24" s="42"/>
      <c r="U24" s="42" t="s">
        <v>106</v>
      </c>
      <c r="V24" s="42" t="s">
        <v>106</v>
      </c>
      <c r="W24" s="340"/>
      <c r="X24" s="330"/>
      <c r="Y24" s="42"/>
      <c r="Z24" s="42" t="s">
        <v>107</v>
      </c>
      <c r="AA24" s="42" t="s">
        <v>107</v>
      </c>
      <c r="AB24" s="340"/>
      <c r="AC24" s="136"/>
      <c r="AD24" s="42"/>
      <c r="AE24" s="42" t="s">
        <v>107</v>
      </c>
      <c r="AF24" s="42" t="s">
        <v>107</v>
      </c>
      <c r="AG24" s="340"/>
      <c r="AH24" s="330"/>
      <c r="AI24" s="42"/>
      <c r="AJ24" s="42" t="s">
        <v>107</v>
      </c>
      <c r="AK24" s="42" t="s">
        <v>107</v>
      </c>
      <c r="AL24" s="340"/>
      <c r="AM24" s="330"/>
      <c r="AN24" s="42"/>
      <c r="AO24" s="42" t="s">
        <v>106</v>
      </c>
      <c r="AP24" s="42" t="s">
        <v>106</v>
      </c>
      <c r="AQ24" s="340"/>
      <c r="AR24" s="330"/>
      <c r="AS24" s="42"/>
      <c r="AT24" s="42" t="s">
        <v>106</v>
      </c>
      <c r="AU24" s="42" t="s">
        <v>106</v>
      </c>
      <c r="AV24" s="340"/>
      <c r="AW24" s="330"/>
      <c r="AX24" s="42"/>
      <c r="AY24" s="42" t="s">
        <v>107</v>
      </c>
      <c r="AZ24" s="42" t="s">
        <v>107</v>
      </c>
      <c r="BA24" s="340"/>
      <c r="BB24" s="330"/>
      <c r="BC24" s="42"/>
      <c r="BD24" s="42" t="s">
        <v>106</v>
      </c>
      <c r="BE24" s="42" t="s">
        <v>107</v>
      </c>
      <c r="BF24" s="340"/>
      <c r="BG24" s="330"/>
      <c r="BH24" s="42"/>
      <c r="BI24" s="42" t="s">
        <v>107</v>
      </c>
      <c r="BJ24" s="42" t="s">
        <v>107</v>
      </c>
      <c r="BK24" s="340"/>
      <c r="BL24" s="330"/>
      <c r="BM24" s="42"/>
      <c r="BN24" s="42" t="s">
        <v>107</v>
      </c>
      <c r="BO24" s="42" t="s">
        <v>107</v>
      </c>
      <c r="BP24" s="340"/>
      <c r="BQ24" s="330"/>
      <c r="BR24" s="42"/>
      <c r="BS24" s="42" t="s">
        <v>107</v>
      </c>
      <c r="BT24" s="42" t="s">
        <v>107</v>
      </c>
      <c r="BU24" s="340"/>
      <c r="BV24" s="330"/>
      <c r="BW24" s="42"/>
      <c r="BX24" s="42" t="s">
        <v>107</v>
      </c>
      <c r="BY24" s="42" t="s">
        <v>107</v>
      </c>
      <c r="BZ24" s="340"/>
      <c r="CA24" s="330"/>
      <c r="CB24" s="42"/>
      <c r="CC24" s="42" t="s">
        <v>107</v>
      </c>
      <c r="CD24" s="42" t="s">
        <v>107</v>
      </c>
      <c r="CE24" s="340"/>
      <c r="CF24" s="330"/>
      <c r="CG24" s="42"/>
      <c r="CH24" s="42" t="s">
        <v>107</v>
      </c>
      <c r="CI24" s="42" t="s">
        <v>107</v>
      </c>
      <c r="CJ24" s="340"/>
      <c r="CK24" s="330"/>
      <c r="CL24" s="42"/>
      <c r="CM24" s="42" t="s">
        <v>107</v>
      </c>
      <c r="CN24" s="42" t="s">
        <v>107</v>
      </c>
      <c r="CO24" s="340"/>
      <c r="CP24" s="330"/>
      <c r="CQ24" s="42"/>
      <c r="CR24" s="42" t="s">
        <v>106</v>
      </c>
      <c r="CS24" s="42" t="s">
        <v>107</v>
      </c>
      <c r="CT24" s="340"/>
      <c r="CU24" s="330"/>
      <c r="CV24" s="42"/>
      <c r="CW24" s="42" t="s">
        <v>106</v>
      </c>
      <c r="CX24" s="42" t="s">
        <v>107</v>
      </c>
      <c r="CY24" s="340"/>
      <c r="CZ24" s="330"/>
      <c r="DA24" s="42"/>
      <c r="DB24" s="42" t="s">
        <v>106</v>
      </c>
      <c r="DC24" s="42" t="s">
        <v>107</v>
      </c>
      <c r="DD24" s="340"/>
      <c r="DE24" s="330"/>
      <c r="DF24" s="42"/>
      <c r="DG24" s="42"/>
      <c r="DH24" s="42" t="s">
        <v>107</v>
      </c>
      <c r="DI24" s="340"/>
      <c r="DJ24" s="330"/>
      <c r="DK24" s="42"/>
      <c r="DL24" s="42" t="s">
        <v>106</v>
      </c>
      <c r="DM24" s="42" t="s">
        <v>106</v>
      </c>
      <c r="DN24" s="340"/>
      <c r="DO24" s="330"/>
      <c r="DP24" s="42"/>
      <c r="DQ24" s="42" t="s">
        <v>106</v>
      </c>
      <c r="DR24" s="42" t="s">
        <v>107</v>
      </c>
      <c r="DS24" s="340"/>
      <c r="DT24" s="330"/>
    </row>
    <row r="25" spans="1:124" s="102" customFormat="1" ht="51" customHeight="1" x14ac:dyDescent="0.2">
      <c r="A25" s="370"/>
      <c r="B25" s="362"/>
      <c r="C25" s="344"/>
      <c r="D25" s="42" t="s">
        <v>82</v>
      </c>
      <c r="E25" s="42"/>
      <c r="F25" s="42" t="s">
        <v>107</v>
      </c>
      <c r="G25" s="42" t="s">
        <v>106</v>
      </c>
      <c r="H25" s="340"/>
      <c r="I25" s="330"/>
      <c r="J25" s="42"/>
      <c r="K25" s="42" t="s">
        <v>107</v>
      </c>
      <c r="L25" s="42" t="s">
        <v>107</v>
      </c>
      <c r="M25" s="340"/>
      <c r="N25" s="330"/>
      <c r="O25" s="42"/>
      <c r="P25" s="42" t="s">
        <v>107</v>
      </c>
      <c r="Q25" s="42" t="s">
        <v>107</v>
      </c>
      <c r="R25" s="340"/>
      <c r="S25" s="330"/>
      <c r="T25" s="42"/>
      <c r="U25" s="42" t="s">
        <v>106</v>
      </c>
      <c r="V25" s="42" t="s">
        <v>106</v>
      </c>
      <c r="W25" s="340"/>
      <c r="X25" s="330"/>
      <c r="Y25" s="42"/>
      <c r="Z25" s="42" t="s">
        <v>107</v>
      </c>
      <c r="AA25" s="42" t="s">
        <v>107</v>
      </c>
      <c r="AB25" s="340"/>
      <c r="AC25" s="136"/>
      <c r="AD25" s="42"/>
      <c r="AE25" s="42" t="s">
        <v>107</v>
      </c>
      <c r="AF25" s="42" t="s">
        <v>107</v>
      </c>
      <c r="AG25" s="340"/>
      <c r="AH25" s="330"/>
      <c r="AI25" s="42"/>
      <c r="AJ25" s="42" t="s">
        <v>107</v>
      </c>
      <c r="AK25" s="42" t="s">
        <v>107</v>
      </c>
      <c r="AL25" s="340"/>
      <c r="AM25" s="330"/>
      <c r="AN25" s="42"/>
      <c r="AO25" s="42" t="s">
        <v>106</v>
      </c>
      <c r="AP25" s="42" t="s">
        <v>106</v>
      </c>
      <c r="AQ25" s="340"/>
      <c r="AR25" s="330"/>
      <c r="AS25" s="42"/>
      <c r="AT25" s="42" t="s">
        <v>106</v>
      </c>
      <c r="AU25" s="42" t="s">
        <v>106</v>
      </c>
      <c r="AV25" s="340"/>
      <c r="AW25" s="330"/>
      <c r="AX25" s="42"/>
      <c r="AY25" s="42" t="s">
        <v>106</v>
      </c>
      <c r="AZ25" s="42" t="s">
        <v>107</v>
      </c>
      <c r="BA25" s="340"/>
      <c r="BB25" s="330"/>
      <c r="BC25" s="42"/>
      <c r="BD25" s="42" t="s">
        <v>107</v>
      </c>
      <c r="BE25" s="42" t="s">
        <v>107</v>
      </c>
      <c r="BF25" s="340"/>
      <c r="BG25" s="330"/>
      <c r="BH25" s="42"/>
      <c r="BI25" s="42" t="s">
        <v>107</v>
      </c>
      <c r="BJ25" s="42" t="s">
        <v>107</v>
      </c>
      <c r="BK25" s="340"/>
      <c r="BL25" s="330"/>
      <c r="BM25" s="42"/>
      <c r="BN25" s="42" t="s">
        <v>107</v>
      </c>
      <c r="BO25" s="42" t="s">
        <v>107</v>
      </c>
      <c r="BP25" s="340"/>
      <c r="BQ25" s="330"/>
      <c r="BR25" s="42"/>
      <c r="BS25" s="42" t="s">
        <v>106</v>
      </c>
      <c r="BT25" s="42" t="s">
        <v>107</v>
      </c>
      <c r="BU25" s="340"/>
      <c r="BV25" s="330"/>
      <c r="BW25" s="42"/>
      <c r="BX25" s="42" t="s">
        <v>107</v>
      </c>
      <c r="BY25" s="42" t="s">
        <v>107</v>
      </c>
      <c r="BZ25" s="340"/>
      <c r="CA25" s="330"/>
      <c r="CB25" s="42"/>
      <c r="CC25" s="42" t="s">
        <v>107</v>
      </c>
      <c r="CD25" s="42" t="s">
        <v>107</v>
      </c>
      <c r="CE25" s="340"/>
      <c r="CF25" s="330"/>
      <c r="CG25" s="42"/>
      <c r="CH25" s="42" t="s">
        <v>107</v>
      </c>
      <c r="CI25" s="42" t="s">
        <v>107</v>
      </c>
      <c r="CJ25" s="340"/>
      <c r="CK25" s="330"/>
      <c r="CL25" s="42"/>
      <c r="CM25" s="42" t="s">
        <v>107</v>
      </c>
      <c r="CN25" s="42" t="s">
        <v>107</v>
      </c>
      <c r="CO25" s="340"/>
      <c r="CP25" s="330"/>
      <c r="CQ25" s="42"/>
      <c r="CR25" s="42" t="s">
        <v>107</v>
      </c>
      <c r="CS25" s="42" t="s">
        <v>107</v>
      </c>
      <c r="CT25" s="340"/>
      <c r="CU25" s="330"/>
      <c r="CV25" s="42"/>
      <c r="CW25" s="42" t="s">
        <v>106</v>
      </c>
      <c r="CX25" s="42" t="s">
        <v>107</v>
      </c>
      <c r="CY25" s="340"/>
      <c r="CZ25" s="330"/>
      <c r="DA25" s="42"/>
      <c r="DB25" s="42" t="s">
        <v>107</v>
      </c>
      <c r="DC25" s="42" t="s">
        <v>107</v>
      </c>
      <c r="DD25" s="340"/>
      <c r="DE25" s="330"/>
      <c r="DF25" s="42"/>
      <c r="DG25" s="42"/>
      <c r="DH25" s="42" t="s">
        <v>107</v>
      </c>
      <c r="DI25" s="340"/>
      <c r="DJ25" s="330"/>
      <c r="DK25" s="42"/>
      <c r="DL25" s="42" t="s">
        <v>106</v>
      </c>
      <c r="DM25" s="42" t="s">
        <v>106</v>
      </c>
      <c r="DN25" s="340"/>
      <c r="DO25" s="330"/>
      <c r="DP25" s="42"/>
      <c r="DQ25" s="42" t="s">
        <v>107</v>
      </c>
      <c r="DR25" s="42" t="s">
        <v>107</v>
      </c>
      <c r="DS25" s="340"/>
      <c r="DT25" s="330"/>
    </row>
    <row r="26" spans="1:124" s="102" customFormat="1" ht="51" customHeight="1" x14ac:dyDescent="0.2">
      <c r="A26" s="370"/>
      <c r="B26" s="362"/>
      <c r="C26" s="344"/>
      <c r="D26" s="42" t="s">
        <v>83</v>
      </c>
      <c r="E26" s="42"/>
      <c r="F26" s="42" t="s">
        <v>107</v>
      </c>
      <c r="G26" s="42" t="s">
        <v>106</v>
      </c>
      <c r="H26" s="340"/>
      <c r="I26" s="330"/>
      <c r="J26" s="42"/>
      <c r="K26" s="42" t="s">
        <v>107</v>
      </c>
      <c r="L26" s="42" t="s">
        <v>107</v>
      </c>
      <c r="M26" s="340"/>
      <c r="N26" s="330"/>
      <c r="O26" s="42"/>
      <c r="P26" s="42" t="s">
        <v>107</v>
      </c>
      <c r="Q26" s="42" t="s">
        <v>107</v>
      </c>
      <c r="R26" s="340"/>
      <c r="S26" s="330"/>
      <c r="T26" s="42"/>
      <c r="U26" s="42" t="s">
        <v>106</v>
      </c>
      <c r="V26" s="42" t="s">
        <v>106</v>
      </c>
      <c r="W26" s="340"/>
      <c r="X26" s="330"/>
      <c r="Y26" s="42"/>
      <c r="Z26" s="42" t="s">
        <v>107</v>
      </c>
      <c r="AA26" s="42" t="s">
        <v>107</v>
      </c>
      <c r="AB26" s="340"/>
      <c r="AC26" s="136"/>
      <c r="AD26" s="42"/>
      <c r="AE26" s="42" t="s">
        <v>106</v>
      </c>
      <c r="AF26" s="42" t="s">
        <v>107</v>
      </c>
      <c r="AG26" s="340"/>
      <c r="AH26" s="330"/>
      <c r="AI26" s="42"/>
      <c r="AJ26" s="42" t="s">
        <v>107</v>
      </c>
      <c r="AK26" s="42" t="s">
        <v>107</v>
      </c>
      <c r="AL26" s="340"/>
      <c r="AM26" s="330"/>
      <c r="AN26" s="42"/>
      <c r="AO26" s="42" t="s">
        <v>106</v>
      </c>
      <c r="AP26" s="42" t="s">
        <v>106</v>
      </c>
      <c r="AQ26" s="340"/>
      <c r="AR26" s="330"/>
      <c r="AS26" s="42"/>
      <c r="AT26" s="42" t="s">
        <v>106</v>
      </c>
      <c r="AU26" s="42" t="s">
        <v>106</v>
      </c>
      <c r="AV26" s="340"/>
      <c r="AW26" s="330"/>
      <c r="AX26" s="42"/>
      <c r="AY26" s="42" t="s">
        <v>106</v>
      </c>
      <c r="AZ26" s="42" t="s">
        <v>107</v>
      </c>
      <c r="BA26" s="340"/>
      <c r="BB26" s="330"/>
      <c r="BC26" s="42"/>
      <c r="BD26" s="42" t="s">
        <v>107</v>
      </c>
      <c r="BE26" s="42" t="s">
        <v>107</v>
      </c>
      <c r="BF26" s="340"/>
      <c r="BG26" s="330"/>
      <c r="BH26" s="42"/>
      <c r="BI26" s="42" t="s">
        <v>107</v>
      </c>
      <c r="BJ26" s="42" t="s">
        <v>107</v>
      </c>
      <c r="BK26" s="340"/>
      <c r="BL26" s="330"/>
      <c r="BM26" s="42"/>
      <c r="BN26" s="42" t="s">
        <v>107</v>
      </c>
      <c r="BO26" s="42" t="s">
        <v>107</v>
      </c>
      <c r="BP26" s="340"/>
      <c r="BQ26" s="330"/>
      <c r="BR26" s="42"/>
      <c r="BS26" s="42" t="s">
        <v>106</v>
      </c>
      <c r="BT26" s="42" t="s">
        <v>107</v>
      </c>
      <c r="BU26" s="340"/>
      <c r="BV26" s="330"/>
      <c r="BW26" s="42"/>
      <c r="BX26" s="42" t="s">
        <v>107</v>
      </c>
      <c r="BY26" s="42" t="s">
        <v>107</v>
      </c>
      <c r="BZ26" s="340"/>
      <c r="CA26" s="330"/>
      <c r="CB26" s="42"/>
      <c r="CC26" s="42" t="s">
        <v>107</v>
      </c>
      <c r="CD26" s="42" t="s">
        <v>107</v>
      </c>
      <c r="CE26" s="340"/>
      <c r="CF26" s="330"/>
      <c r="CG26" s="42"/>
      <c r="CH26" s="42" t="s">
        <v>107</v>
      </c>
      <c r="CI26" s="42" t="s">
        <v>107</v>
      </c>
      <c r="CJ26" s="340"/>
      <c r="CK26" s="330"/>
      <c r="CL26" s="42"/>
      <c r="CM26" s="42" t="s">
        <v>107</v>
      </c>
      <c r="CN26" s="42" t="s">
        <v>107</v>
      </c>
      <c r="CO26" s="340"/>
      <c r="CP26" s="330"/>
      <c r="CQ26" s="42"/>
      <c r="CR26" s="42" t="s">
        <v>107</v>
      </c>
      <c r="CS26" s="42" t="s">
        <v>107</v>
      </c>
      <c r="CT26" s="340"/>
      <c r="CU26" s="330"/>
      <c r="CV26" s="42"/>
      <c r="CW26" s="42" t="s">
        <v>106</v>
      </c>
      <c r="CX26" s="42" t="s">
        <v>107</v>
      </c>
      <c r="CY26" s="340"/>
      <c r="CZ26" s="330"/>
      <c r="DA26" s="42"/>
      <c r="DB26" s="42" t="s">
        <v>107</v>
      </c>
      <c r="DC26" s="42" t="s">
        <v>107</v>
      </c>
      <c r="DD26" s="340"/>
      <c r="DE26" s="330"/>
      <c r="DF26" s="42"/>
      <c r="DG26" s="42"/>
      <c r="DH26" s="42" t="s">
        <v>107</v>
      </c>
      <c r="DI26" s="340"/>
      <c r="DJ26" s="330"/>
      <c r="DK26" s="42"/>
      <c r="DL26" s="42" t="s">
        <v>106</v>
      </c>
      <c r="DM26" s="42" t="s">
        <v>106</v>
      </c>
      <c r="DN26" s="340"/>
      <c r="DO26" s="330"/>
      <c r="DP26" s="42"/>
      <c r="DQ26" s="42" t="s">
        <v>107</v>
      </c>
      <c r="DR26" s="42" t="s">
        <v>107</v>
      </c>
      <c r="DS26" s="340"/>
      <c r="DT26" s="330"/>
    </row>
    <row r="27" spans="1:124" s="102" customFormat="1" ht="51" customHeight="1" x14ac:dyDescent="0.2">
      <c r="A27" s="370"/>
      <c r="B27" s="351"/>
      <c r="C27" s="344"/>
      <c r="D27" s="42" t="s">
        <v>84</v>
      </c>
      <c r="E27" s="42"/>
      <c r="F27" s="42" t="s">
        <v>107</v>
      </c>
      <c r="G27" s="42" t="s">
        <v>106</v>
      </c>
      <c r="H27" s="363"/>
      <c r="I27" s="331"/>
      <c r="J27" s="42"/>
      <c r="K27" s="42" t="s">
        <v>107</v>
      </c>
      <c r="L27" s="42" t="s">
        <v>107</v>
      </c>
      <c r="M27" s="340"/>
      <c r="N27" s="331"/>
      <c r="O27" s="42"/>
      <c r="P27" s="42" t="s">
        <v>107</v>
      </c>
      <c r="Q27" s="42" t="s">
        <v>107</v>
      </c>
      <c r="R27" s="340"/>
      <c r="S27" s="331"/>
      <c r="T27" s="42"/>
      <c r="U27" s="42" t="s">
        <v>107</v>
      </c>
      <c r="V27" s="42" t="s">
        <v>107</v>
      </c>
      <c r="W27" s="340"/>
      <c r="X27" s="331"/>
      <c r="Y27" s="42"/>
      <c r="Z27" s="42" t="s">
        <v>107</v>
      </c>
      <c r="AA27" s="42" t="s">
        <v>107</v>
      </c>
      <c r="AB27" s="340"/>
      <c r="AC27" s="137"/>
      <c r="AD27" s="42"/>
      <c r="AE27" s="42" t="s">
        <v>106</v>
      </c>
      <c r="AF27" s="42" t="s">
        <v>107</v>
      </c>
      <c r="AG27" s="340"/>
      <c r="AH27" s="331"/>
      <c r="AI27" s="42"/>
      <c r="AJ27" s="42" t="s">
        <v>107</v>
      </c>
      <c r="AK27" s="42" t="s">
        <v>107</v>
      </c>
      <c r="AL27" s="340"/>
      <c r="AM27" s="331"/>
      <c r="AN27" s="42"/>
      <c r="AO27" s="42" t="s">
        <v>106</v>
      </c>
      <c r="AP27" s="42" t="s">
        <v>106</v>
      </c>
      <c r="AQ27" s="340"/>
      <c r="AR27" s="331"/>
      <c r="AS27" s="42"/>
      <c r="AT27" s="42" t="s">
        <v>106</v>
      </c>
      <c r="AU27" s="42" t="s">
        <v>107</v>
      </c>
      <c r="AV27" s="340"/>
      <c r="AW27" s="331"/>
      <c r="AX27" s="42"/>
      <c r="AY27" s="42" t="s">
        <v>106</v>
      </c>
      <c r="AZ27" s="42" t="s">
        <v>107</v>
      </c>
      <c r="BA27" s="340"/>
      <c r="BB27" s="331"/>
      <c r="BC27" s="42"/>
      <c r="BD27" s="42" t="s">
        <v>106</v>
      </c>
      <c r="BE27" s="42" t="s">
        <v>107</v>
      </c>
      <c r="BF27" s="340"/>
      <c r="BG27" s="331"/>
      <c r="BH27" s="42"/>
      <c r="BI27" s="42" t="s">
        <v>106</v>
      </c>
      <c r="BJ27" s="42" t="s">
        <v>107</v>
      </c>
      <c r="BK27" s="340"/>
      <c r="BL27" s="331"/>
      <c r="BM27" s="42"/>
      <c r="BN27" s="42" t="s">
        <v>106</v>
      </c>
      <c r="BO27" s="42" t="s">
        <v>107</v>
      </c>
      <c r="BP27" s="340"/>
      <c r="BQ27" s="331"/>
      <c r="BR27" s="42"/>
      <c r="BS27" s="42" t="s">
        <v>106</v>
      </c>
      <c r="BT27" s="42" t="s">
        <v>107</v>
      </c>
      <c r="BU27" s="340"/>
      <c r="BV27" s="331"/>
      <c r="BW27" s="42"/>
      <c r="BX27" s="42" t="s">
        <v>106</v>
      </c>
      <c r="BY27" s="42" t="s">
        <v>107</v>
      </c>
      <c r="BZ27" s="340"/>
      <c r="CA27" s="331"/>
      <c r="CB27" s="42"/>
      <c r="CC27" s="42" t="s">
        <v>106</v>
      </c>
      <c r="CD27" s="42" t="s">
        <v>107</v>
      </c>
      <c r="CE27" s="340"/>
      <c r="CF27" s="331"/>
      <c r="CG27" s="42"/>
      <c r="CH27" s="42" t="s">
        <v>106</v>
      </c>
      <c r="CI27" s="42" t="s">
        <v>107</v>
      </c>
      <c r="CJ27" s="340"/>
      <c r="CK27" s="331"/>
      <c r="CL27" s="42"/>
      <c r="CM27" s="42" t="s">
        <v>106</v>
      </c>
      <c r="CN27" s="42" t="s">
        <v>107</v>
      </c>
      <c r="CO27" s="340"/>
      <c r="CP27" s="331"/>
      <c r="CQ27" s="42"/>
      <c r="CR27" s="42" t="s">
        <v>106</v>
      </c>
      <c r="CS27" s="42" t="s">
        <v>107</v>
      </c>
      <c r="CT27" s="340"/>
      <c r="CU27" s="331"/>
      <c r="CV27" s="42"/>
      <c r="CW27" s="42" t="s">
        <v>106</v>
      </c>
      <c r="CX27" s="42" t="s">
        <v>107</v>
      </c>
      <c r="CY27" s="340"/>
      <c r="CZ27" s="331"/>
      <c r="DA27" s="42"/>
      <c r="DB27" s="42" t="s">
        <v>106</v>
      </c>
      <c r="DC27" s="42" t="s">
        <v>107</v>
      </c>
      <c r="DD27" s="340"/>
      <c r="DE27" s="331"/>
      <c r="DF27" s="42"/>
      <c r="DG27" s="42"/>
      <c r="DH27" s="42" t="s">
        <v>107</v>
      </c>
      <c r="DI27" s="340"/>
      <c r="DJ27" s="331"/>
      <c r="DK27" s="42"/>
      <c r="DL27" s="42" t="s">
        <v>106</v>
      </c>
      <c r="DM27" s="42" t="s">
        <v>106</v>
      </c>
      <c r="DN27" s="340"/>
      <c r="DO27" s="331"/>
      <c r="DP27" s="42"/>
      <c r="DQ27" s="42" t="s">
        <v>106</v>
      </c>
      <c r="DR27" s="42" t="s">
        <v>107</v>
      </c>
      <c r="DS27" s="340"/>
      <c r="DT27" s="331"/>
    </row>
    <row r="28" spans="1:124" s="102" customFormat="1" ht="88.5" customHeight="1" x14ac:dyDescent="0.2">
      <c r="A28" s="370"/>
      <c r="B28" s="53" t="s">
        <v>86</v>
      </c>
      <c r="C28" s="51" t="s">
        <v>85</v>
      </c>
      <c r="D28" s="56" t="s">
        <v>691</v>
      </c>
      <c r="E28" s="42"/>
      <c r="F28" s="42" t="s">
        <v>107</v>
      </c>
      <c r="G28" s="42" t="s">
        <v>107</v>
      </c>
      <c r="H28" s="43" t="s">
        <v>107</v>
      </c>
      <c r="I28" s="76" t="s">
        <v>509</v>
      </c>
      <c r="J28" s="42"/>
      <c r="K28" s="42" t="s">
        <v>107</v>
      </c>
      <c r="L28" s="42" t="s">
        <v>107</v>
      </c>
      <c r="M28" s="42" t="s">
        <v>107</v>
      </c>
      <c r="N28" s="42" t="s">
        <v>510</v>
      </c>
      <c r="O28" s="42"/>
      <c r="P28" s="42" t="s">
        <v>107</v>
      </c>
      <c r="Q28" s="42" t="s">
        <v>107</v>
      </c>
      <c r="R28" s="42" t="s">
        <v>107</v>
      </c>
      <c r="S28" s="42" t="s">
        <v>511</v>
      </c>
      <c r="T28" s="42"/>
      <c r="U28" s="42" t="s">
        <v>106</v>
      </c>
      <c r="V28" s="43" t="s">
        <v>106</v>
      </c>
      <c r="W28" s="43" t="s">
        <v>106</v>
      </c>
      <c r="X28" s="42" t="s">
        <v>511</v>
      </c>
      <c r="Y28" s="42"/>
      <c r="Z28" s="42" t="s">
        <v>107</v>
      </c>
      <c r="AA28" s="42" t="s">
        <v>107</v>
      </c>
      <c r="AB28" s="42" t="s">
        <v>107</v>
      </c>
      <c r="AC28" s="74" t="s">
        <v>760</v>
      </c>
      <c r="AD28" s="42"/>
      <c r="AE28" s="42" t="s">
        <v>107</v>
      </c>
      <c r="AF28" s="42" t="s">
        <v>107</v>
      </c>
      <c r="AG28" s="42" t="s">
        <v>107</v>
      </c>
      <c r="AH28" s="43" t="s">
        <v>760</v>
      </c>
      <c r="AI28" s="42"/>
      <c r="AJ28" s="42" t="s">
        <v>107</v>
      </c>
      <c r="AK28" s="42" t="s">
        <v>107</v>
      </c>
      <c r="AL28" s="42" t="s">
        <v>107</v>
      </c>
      <c r="AM28" s="42" t="s">
        <v>450</v>
      </c>
      <c r="AN28" s="42"/>
      <c r="AO28" s="42" t="s">
        <v>107</v>
      </c>
      <c r="AP28" s="42" t="s">
        <v>107</v>
      </c>
      <c r="AQ28" s="42" t="s">
        <v>107</v>
      </c>
      <c r="AR28" s="43" t="s">
        <v>512</v>
      </c>
      <c r="AS28" s="42"/>
      <c r="AT28" s="42" t="s">
        <v>106</v>
      </c>
      <c r="AU28" s="42" t="s">
        <v>106</v>
      </c>
      <c r="AV28" s="42" t="s">
        <v>106</v>
      </c>
      <c r="AW28" s="42" t="s">
        <v>513</v>
      </c>
      <c r="AX28" s="42"/>
      <c r="AY28" s="42" t="s">
        <v>107</v>
      </c>
      <c r="AZ28" s="42" t="s">
        <v>107</v>
      </c>
      <c r="BA28" s="42" t="s">
        <v>107</v>
      </c>
      <c r="BB28" s="42" t="s">
        <v>514</v>
      </c>
      <c r="BC28" s="42"/>
      <c r="BD28" s="42" t="s">
        <v>107</v>
      </c>
      <c r="BE28" s="42" t="s">
        <v>107</v>
      </c>
      <c r="BF28" s="42" t="s">
        <v>107</v>
      </c>
      <c r="BG28" s="42" t="s">
        <v>453</v>
      </c>
      <c r="BH28" s="42"/>
      <c r="BI28" s="42" t="s">
        <v>107</v>
      </c>
      <c r="BJ28" s="42" t="s">
        <v>107</v>
      </c>
      <c r="BK28" s="42" t="s">
        <v>107</v>
      </c>
      <c r="BL28" s="42" t="s">
        <v>514</v>
      </c>
      <c r="BM28" s="42"/>
      <c r="BN28" s="42" t="s">
        <v>107</v>
      </c>
      <c r="BO28" s="42" t="s">
        <v>107</v>
      </c>
      <c r="BP28" s="42" t="s">
        <v>107</v>
      </c>
      <c r="BQ28" s="42" t="s">
        <v>515</v>
      </c>
      <c r="BR28" s="42"/>
      <c r="BS28" s="42" t="s">
        <v>106</v>
      </c>
      <c r="BT28" s="42" t="s">
        <v>106</v>
      </c>
      <c r="BU28" s="42" t="s">
        <v>106</v>
      </c>
      <c r="BV28" s="42" t="s">
        <v>516</v>
      </c>
      <c r="BW28" s="42"/>
      <c r="BX28" s="42" t="s">
        <v>107</v>
      </c>
      <c r="BY28" s="42" t="s">
        <v>107</v>
      </c>
      <c r="BZ28" s="42" t="s">
        <v>107</v>
      </c>
      <c r="CA28" s="42" t="s">
        <v>517</v>
      </c>
      <c r="CB28" s="42"/>
      <c r="CC28" s="42" t="s">
        <v>107</v>
      </c>
      <c r="CD28" s="42" t="s">
        <v>107</v>
      </c>
      <c r="CE28" s="42" t="s">
        <v>107</v>
      </c>
      <c r="CF28" s="42" t="s">
        <v>518</v>
      </c>
      <c r="CG28" s="42"/>
      <c r="CH28" s="42" t="s">
        <v>107</v>
      </c>
      <c r="CI28" s="42" t="s">
        <v>107</v>
      </c>
      <c r="CJ28" s="42" t="s">
        <v>107</v>
      </c>
      <c r="CK28" s="42" t="s">
        <v>519</v>
      </c>
      <c r="CL28" s="42"/>
      <c r="CM28" s="42" t="s">
        <v>106</v>
      </c>
      <c r="CN28" s="42" t="s">
        <v>107</v>
      </c>
      <c r="CO28" s="42" t="s">
        <v>106</v>
      </c>
      <c r="CP28" s="42" t="s">
        <v>520</v>
      </c>
      <c r="CQ28" s="42"/>
      <c r="CR28" s="42" t="s">
        <v>106</v>
      </c>
      <c r="CS28" s="42" t="s">
        <v>107</v>
      </c>
      <c r="CT28" s="42" t="s">
        <v>106</v>
      </c>
      <c r="CU28" s="42" t="s">
        <v>521</v>
      </c>
      <c r="CV28" s="42"/>
      <c r="CW28" s="42" t="s">
        <v>107</v>
      </c>
      <c r="CX28" s="42" t="s">
        <v>107</v>
      </c>
      <c r="CY28" s="42" t="s">
        <v>107</v>
      </c>
      <c r="CZ28" s="42" t="s">
        <v>522</v>
      </c>
      <c r="DA28" s="42"/>
      <c r="DB28" s="42" t="s">
        <v>107</v>
      </c>
      <c r="DC28" s="42" t="s">
        <v>107</v>
      </c>
      <c r="DD28" s="42" t="s">
        <v>107</v>
      </c>
      <c r="DE28" s="42" t="s">
        <v>453</v>
      </c>
      <c r="DF28" s="42"/>
      <c r="DG28" s="42"/>
      <c r="DH28" s="42" t="s">
        <v>107</v>
      </c>
      <c r="DI28" s="42"/>
      <c r="DJ28" s="42" t="s">
        <v>523</v>
      </c>
      <c r="DK28" s="42"/>
      <c r="DL28" s="42" t="s">
        <v>107</v>
      </c>
      <c r="DM28" s="42" t="s">
        <v>107</v>
      </c>
      <c r="DN28" s="42" t="s">
        <v>107</v>
      </c>
      <c r="DO28" s="42" t="s">
        <v>524</v>
      </c>
      <c r="DP28" s="42"/>
      <c r="DQ28" s="42" t="s">
        <v>107</v>
      </c>
      <c r="DR28" s="42" t="s">
        <v>107</v>
      </c>
      <c r="DS28" s="42" t="s">
        <v>107</v>
      </c>
      <c r="DT28" s="42" t="s">
        <v>525</v>
      </c>
    </row>
    <row r="29" spans="1:124" s="102" customFormat="1" ht="51" customHeight="1" x14ac:dyDescent="0.2">
      <c r="A29" s="370"/>
      <c r="B29" s="356" t="s">
        <v>87</v>
      </c>
      <c r="C29" s="344" t="s">
        <v>89</v>
      </c>
      <c r="D29" s="42" t="s">
        <v>88</v>
      </c>
      <c r="E29" s="42"/>
      <c r="F29" s="42" t="s">
        <v>107</v>
      </c>
      <c r="G29" s="103" t="s">
        <v>107</v>
      </c>
      <c r="H29" s="352" t="s">
        <v>107</v>
      </c>
      <c r="I29" s="135" t="s">
        <v>761</v>
      </c>
      <c r="J29" s="42"/>
      <c r="K29" s="42" t="s">
        <v>107</v>
      </c>
      <c r="L29" s="42" t="s">
        <v>107</v>
      </c>
      <c r="M29" s="329" t="s">
        <v>107</v>
      </c>
      <c r="N29" s="329" t="s">
        <v>527</v>
      </c>
      <c r="O29" s="42"/>
      <c r="P29" s="42" t="s">
        <v>107</v>
      </c>
      <c r="Q29" s="42" t="s">
        <v>107</v>
      </c>
      <c r="R29" s="358" t="s">
        <v>107</v>
      </c>
      <c r="S29" s="350" t="s">
        <v>528</v>
      </c>
      <c r="T29" s="42"/>
      <c r="U29" s="103" t="s">
        <v>106</v>
      </c>
      <c r="V29" s="104" t="s">
        <v>107</v>
      </c>
      <c r="W29" s="352" t="s">
        <v>106</v>
      </c>
      <c r="X29" s="350" t="s">
        <v>528</v>
      </c>
      <c r="Y29" s="42"/>
      <c r="Z29" s="42" t="s">
        <v>107</v>
      </c>
      <c r="AA29" s="42" t="s">
        <v>107</v>
      </c>
      <c r="AB29" s="354" t="s">
        <v>107</v>
      </c>
      <c r="AC29" s="352" t="s">
        <v>450</v>
      </c>
      <c r="AD29" s="49"/>
      <c r="AE29" s="42" t="s">
        <v>107</v>
      </c>
      <c r="AF29" s="42" t="s">
        <v>107</v>
      </c>
      <c r="AG29" s="329" t="s">
        <v>107</v>
      </c>
      <c r="AH29" s="329" t="s">
        <v>450</v>
      </c>
      <c r="AI29" s="42"/>
      <c r="AJ29" s="42" t="s">
        <v>107</v>
      </c>
      <c r="AK29" s="42" t="s">
        <v>107</v>
      </c>
      <c r="AL29" s="329" t="s">
        <v>107</v>
      </c>
      <c r="AM29" s="329" t="s">
        <v>450</v>
      </c>
      <c r="AN29" s="42"/>
      <c r="AO29" s="42" t="s">
        <v>106</v>
      </c>
      <c r="AP29" s="42" t="s">
        <v>106</v>
      </c>
      <c r="AQ29" s="329" t="s">
        <v>106</v>
      </c>
      <c r="AR29" s="348" t="s">
        <v>529</v>
      </c>
      <c r="AS29" s="42"/>
      <c r="AT29" s="42" t="s">
        <v>107</v>
      </c>
      <c r="AU29" s="42" t="s">
        <v>107</v>
      </c>
      <c r="AV29" s="329" t="s">
        <v>107</v>
      </c>
      <c r="AW29" s="348" t="s">
        <v>530</v>
      </c>
      <c r="AX29" s="42"/>
      <c r="AY29" s="42" t="s">
        <v>107</v>
      </c>
      <c r="AZ29" s="42" t="s">
        <v>107</v>
      </c>
      <c r="BA29" s="329" t="s">
        <v>107</v>
      </c>
      <c r="BB29" s="348" t="s">
        <v>531</v>
      </c>
      <c r="BC29" s="42"/>
      <c r="BD29" s="42" t="s">
        <v>107</v>
      </c>
      <c r="BE29" s="42" t="s">
        <v>107</v>
      </c>
      <c r="BF29" s="329" t="s">
        <v>107</v>
      </c>
      <c r="BG29" s="329" t="s">
        <v>453</v>
      </c>
      <c r="BH29" s="42"/>
      <c r="BI29" s="42" t="s">
        <v>107</v>
      </c>
      <c r="BJ29" s="42" t="s">
        <v>107</v>
      </c>
      <c r="BK29" s="329" t="s">
        <v>107</v>
      </c>
      <c r="BL29" s="329" t="s">
        <v>453</v>
      </c>
      <c r="BM29" s="42"/>
      <c r="BN29" s="42" t="s">
        <v>107</v>
      </c>
      <c r="BO29" s="42" t="s">
        <v>107</v>
      </c>
      <c r="BP29" s="329" t="s">
        <v>107</v>
      </c>
      <c r="BQ29" s="329" t="s">
        <v>532</v>
      </c>
      <c r="BR29" s="42"/>
      <c r="BS29" s="42" t="s">
        <v>107</v>
      </c>
      <c r="BT29" s="42" t="s">
        <v>107</v>
      </c>
      <c r="BU29" s="329" t="s">
        <v>107</v>
      </c>
      <c r="BV29" s="329" t="s">
        <v>450</v>
      </c>
      <c r="BW29" s="42"/>
      <c r="BX29" s="42" t="s">
        <v>107</v>
      </c>
      <c r="BY29" s="42" t="s">
        <v>107</v>
      </c>
      <c r="BZ29" s="329" t="s">
        <v>107</v>
      </c>
      <c r="CA29" s="329" t="s">
        <v>526</v>
      </c>
      <c r="CB29" s="42"/>
      <c r="CC29" s="42" t="s">
        <v>107</v>
      </c>
      <c r="CD29" s="42" t="s">
        <v>107</v>
      </c>
      <c r="CE29" s="329" t="s">
        <v>107</v>
      </c>
      <c r="CF29" s="329" t="s">
        <v>526</v>
      </c>
      <c r="CG29" s="42"/>
      <c r="CH29" s="42" t="s">
        <v>107</v>
      </c>
      <c r="CI29" s="42" t="s">
        <v>107</v>
      </c>
      <c r="CJ29" s="329" t="s">
        <v>107</v>
      </c>
      <c r="CK29" s="329" t="s">
        <v>526</v>
      </c>
      <c r="CL29" s="42"/>
      <c r="CM29" s="42" t="s">
        <v>107</v>
      </c>
      <c r="CN29" s="42" t="s">
        <v>107</v>
      </c>
      <c r="CO29" s="329" t="s">
        <v>107</v>
      </c>
      <c r="CP29" s="329" t="s">
        <v>533</v>
      </c>
      <c r="CQ29" s="42"/>
      <c r="CR29" s="42" t="s">
        <v>107</v>
      </c>
      <c r="CS29" s="42" t="s">
        <v>107</v>
      </c>
      <c r="CT29" s="329" t="s">
        <v>107</v>
      </c>
      <c r="CU29" s="329" t="s">
        <v>521</v>
      </c>
      <c r="CV29" s="42"/>
      <c r="CW29" s="42" t="s">
        <v>107</v>
      </c>
      <c r="CX29" s="42" t="s">
        <v>107</v>
      </c>
      <c r="CY29" s="329" t="s">
        <v>107</v>
      </c>
      <c r="CZ29" s="329" t="s">
        <v>534</v>
      </c>
      <c r="DA29" s="42"/>
      <c r="DB29" s="42" t="s">
        <v>107</v>
      </c>
      <c r="DC29" s="42" t="s">
        <v>107</v>
      </c>
      <c r="DD29" s="329" t="s">
        <v>107</v>
      </c>
      <c r="DE29" s="329" t="s">
        <v>453</v>
      </c>
      <c r="DF29" s="42"/>
      <c r="DG29" s="42"/>
      <c r="DH29" s="42" t="s">
        <v>107</v>
      </c>
      <c r="DI29" s="329"/>
      <c r="DJ29" s="329" t="s">
        <v>535</v>
      </c>
      <c r="DK29" s="42"/>
      <c r="DL29" s="42" t="s">
        <v>107</v>
      </c>
      <c r="DM29" s="42" t="s">
        <v>107</v>
      </c>
      <c r="DN29" s="329" t="s">
        <v>107</v>
      </c>
      <c r="DO29" s="329" t="s">
        <v>536</v>
      </c>
      <c r="DP29" s="42"/>
      <c r="DQ29" s="42" t="s">
        <v>107</v>
      </c>
      <c r="DR29" s="42" t="s">
        <v>107</v>
      </c>
      <c r="DS29" s="329" t="s">
        <v>107</v>
      </c>
      <c r="DT29" s="329" t="s">
        <v>536</v>
      </c>
    </row>
    <row r="30" spans="1:124" s="102" customFormat="1" ht="51" customHeight="1" x14ac:dyDescent="0.2">
      <c r="A30" s="370"/>
      <c r="B30" s="357"/>
      <c r="C30" s="344"/>
      <c r="D30" s="42" t="s">
        <v>60</v>
      </c>
      <c r="E30" s="42"/>
      <c r="F30" s="42" t="s">
        <v>107</v>
      </c>
      <c r="G30" s="103" t="s">
        <v>107</v>
      </c>
      <c r="H30" s="353"/>
      <c r="I30" s="137"/>
      <c r="J30" s="42"/>
      <c r="K30" s="42" t="s">
        <v>107</v>
      </c>
      <c r="L30" s="42" t="s">
        <v>107</v>
      </c>
      <c r="M30" s="331"/>
      <c r="N30" s="331"/>
      <c r="O30" s="42"/>
      <c r="P30" s="42" t="s">
        <v>107</v>
      </c>
      <c r="Q30" s="42" t="s">
        <v>107</v>
      </c>
      <c r="R30" s="359"/>
      <c r="S30" s="351"/>
      <c r="T30" s="42"/>
      <c r="U30" s="42" t="s">
        <v>106</v>
      </c>
      <c r="V30" s="105" t="s">
        <v>107</v>
      </c>
      <c r="W30" s="353"/>
      <c r="X30" s="351"/>
      <c r="Y30" s="42"/>
      <c r="Z30" s="42" t="s">
        <v>107</v>
      </c>
      <c r="AA30" s="42" t="s">
        <v>107</v>
      </c>
      <c r="AB30" s="355"/>
      <c r="AC30" s="353"/>
      <c r="AD30" s="49"/>
      <c r="AE30" s="42" t="s">
        <v>107</v>
      </c>
      <c r="AF30" s="42" t="s">
        <v>107</v>
      </c>
      <c r="AG30" s="331"/>
      <c r="AH30" s="331"/>
      <c r="AI30" s="42"/>
      <c r="AJ30" s="42" t="s">
        <v>107</v>
      </c>
      <c r="AK30" s="42" t="s">
        <v>107</v>
      </c>
      <c r="AL30" s="331"/>
      <c r="AM30" s="331"/>
      <c r="AN30" s="42"/>
      <c r="AO30" s="42" t="s">
        <v>106</v>
      </c>
      <c r="AP30" s="42" t="s">
        <v>106</v>
      </c>
      <c r="AQ30" s="331"/>
      <c r="AR30" s="349"/>
      <c r="AS30" s="42"/>
      <c r="AT30" s="42" t="s">
        <v>107</v>
      </c>
      <c r="AU30" s="42" t="s">
        <v>107</v>
      </c>
      <c r="AV30" s="331"/>
      <c r="AW30" s="349"/>
      <c r="AX30" s="42"/>
      <c r="AY30" s="42" t="s">
        <v>107</v>
      </c>
      <c r="AZ30" s="42" t="s">
        <v>107</v>
      </c>
      <c r="BA30" s="331"/>
      <c r="BB30" s="349"/>
      <c r="BC30" s="42"/>
      <c r="BD30" s="42" t="s">
        <v>107</v>
      </c>
      <c r="BE30" s="42" t="s">
        <v>107</v>
      </c>
      <c r="BF30" s="331"/>
      <c r="BG30" s="331"/>
      <c r="BH30" s="42"/>
      <c r="BI30" s="42" t="s">
        <v>107</v>
      </c>
      <c r="BJ30" s="42" t="s">
        <v>107</v>
      </c>
      <c r="BK30" s="331"/>
      <c r="BL30" s="331"/>
      <c r="BM30" s="42"/>
      <c r="BN30" s="42" t="s">
        <v>107</v>
      </c>
      <c r="BO30" s="42" t="s">
        <v>107</v>
      </c>
      <c r="BP30" s="331"/>
      <c r="BQ30" s="331"/>
      <c r="BR30" s="42"/>
      <c r="BS30" s="42" t="s">
        <v>107</v>
      </c>
      <c r="BT30" s="42" t="s">
        <v>107</v>
      </c>
      <c r="BU30" s="331"/>
      <c r="BV30" s="347"/>
      <c r="BW30" s="42"/>
      <c r="BX30" s="42" t="s">
        <v>107</v>
      </c>
      <c r="BY30" s="42" t="s">
        <v>107</v>
      </c>
      <c r="BZ30" s="331"/>
      <c r="CA30" s="331"/>
      <c r="CB30" s="42"/>
      <c r="CC30" s="42" t="s">
        <v>107</v>
      </c>
      <c r="CD30" s="42" t="s">
        <v>107</v>
      </c>
      <c r="CE30" s="331"/>
      <c r="CF30" s="331"/>
      <c r="CG30" s="42"/>
      <c r="CH30" s="42" t="s">
        <v>107</v>
      </c>
      <c r="CI30" s="42" t="s">
        <v>107</v>
      </c>
      <c r="CJ30" s="331"/>
      <c r="CK30" s="331"/>
      <c r="CL30" s="42"/>
      <c r="CM30" s="42" t="s">
        <v>107</v>
      </c>
      <c r="CN30" s="42" t="s">
        <v>107</v>
      </c>
      <c r="CO30" s="331"/>
      <c r="CP30" s="331"/>
      <c r="CQ30" s="42"/>
      <c r="CR30" s="42" t="s">
        <v>107</v>
      </c>
      <c r="CS30" s="42" t="s">
        <v>107</v>
      </c>
      <c r="CT30" s="331"/>
      <c r="CU30" s="331"/>
      <c r="CV30" s="42"/>
      <c r="CW30" s="42" t="s">
        <v>107</v>
      </c>
      <c r="CX30" s="42" t="s">
        <v>107</v>
      </c>
      <c r="CY30" s="331"/>
      <c r="CZ30" s="331"/>
      <c r="DA30" s="42"/>
      <c r="DB30" s="42" t="s">
        <v>107</v>
      </c>
      <c r="DC30" s="42" t="s">
        <v>107</v>
      </c>
      <c r="DD30" s="331"/>
      <c r="DE30" s="331"/>
      <c r="DF30" s="42"/>
      <c r="DG30" s="42"/>
      <c r="DH30" s="42" t="s">
        <v>107</v>
      </c>
      <c r="DI30" s="331"/>
      <c r="DJ30" s="331"/>
      <c r="DK30" s="42"/>
      <c r="DL30" s="42" t="s">
        <v>107</v>
      </c>
      <c r="DM30" s="42" t="s">
        <v>107</v>
      </c>
      <c r="DN30" s="331"/>
      <c r="DO30" s="331"/>
      <c r="DP30" s="42"/>
      <c r="DQ30" s="42" t="s">
        <v>107</v>
      </c>
      <c r="DR30" s="42" t="s">
        <v>107</v>
      </c>
      <c r="DS30" s="331"/>
      <c r="DT30" s="331"/>
    </row>
    <row r="31" spans="1:124" s="102" customFormat="1" ht="99.75" customHeight="1" x14ac:dyDescent="0.2">
      <c r="A31" s="370"/>
      <c r="B31" s="55" t="s">
        <v>122</v>
      </c>
      <c r="C31" s="54" t="s">
        <v>70</v>
      </c>
      <c r="D31" s="56" t="s">
        <v>94</v>
      </c>
      <c r="E31" s="42"/>
      <c r="F31" s="42" t="s">
        <v>107</v>
      </c>
      <c r="G31" s="42" t="s">
        <v>106</v>
      </c>
      <c r="H31" s="44" t="s">
        <v>106</v>
      </c>
      <c r="I31" s="42" t="s">
        <v>537</v>
      </c>
      <c r="J31" s="42"/>
      <c r="K31" s="42" t="s">
        <v>107</v>
      </c>
      <c r="L31" s="42" t="s">
        <v>107</v>
      </c>
      <c r="M31" s="42" t="s">
        <v>107</v>
      </c>
      <c r="N31" s="42" t="s">
        <v>538</v>
      </c>
      <c r="O31" s="42"/>
      <c r="P31" s="42" t="s">
        <v>107</v>
      </c>
      <c r="Q31" s="42" t="s">
        <v>107</v>
      </c>
      <c r="R31" s="42" t="s">
        <v>107</v>
      </c>
      <c r="S31" s="42" t="s">
        <v>539</v>
      </c>
      <c r="T31" s="42"/>
      <c r="U31" s="48" t="s">
        <v>106</v>
      </c>
      <c r="V31" s="42" t="s">
        <v>106</v>
      </c>
      <c r="W31" s="44" t="s">
        <v>106</v>
      </c>
      <c r="X31" s="42" t="s">
        <v>762</v>
      </c>
      <c r="Y31" s="42"/>
      <c r="Z31" s="42" t="s">
        <v>107</v>
      </c>
      <c r="AA31" s="42" t="s">
        <v>107</v>
      </c>
      <c r="AB31" s="42" t="s">
        <v>107</v>
      </c>
      <c r="AC31" s="76" t="s">
        <v>450</v>
      </c>
      <c r="AD31" s="42"/>
      <c r="AE31" s="42" t="s">
        <v>107</v>
      </c>
      <c r="AF31" s="42" t="s">
        <v>107</v>
      </c>
      <c r="AG31" s="42" t="s">
        <v>107</v>
      </c>
      <c r="AH31" s="42" t="s">
        <v>450</v>
      </c>
      <c r="AI31" s="42"/>
      <c r="AJ31" s="42" t="s">
        <v>107</v>
      </c>
      <c r="AK31" s="42" t="s">
        <v>107</v>
      </c>
      <c r="AL31" s="42" t="s">
        <v>107</v>
      </c>
      <c r="AM31" s="42" t="s">
        <v>450</v>
      </c>
      <c r="AN31" s="42"/>
      <c r="AO31" s="42" t="s">
        <v>106</v>
      </c>
      <c r="AP31" s="42" t="s">
        <v>106</v>
      </c>
      <c r="AQ31" s="42" t="s">
        <v>106</v>
      </c>
      <c r="AR31" s="76" t="s">
        <v>450</v>
      </c>
      <c r="AS31" s="42"/>
      <c r="AT31" s="42" t="s">
        <v>106</v>
      </c>
      <c r="AU31" s="42" t="s">
        <v>106</v>
      </c>
      <c r="AV31" s="42" t="s">
        <v>106</v>
      </c>
      <c r="AW31" s="42" t="s">
        <v>541</v>
      </c>
      <c r="AX31" s="42"/>
      <c r="AY31" s="42" t="s">
        <v>106</v>
      </c>
      <c r="AZ31" s="42" t="s">
        <v>107</v>
      </c>
      <c r="BA31" s="42" t="s">
        <v>106</v>
      </c>
      <c r="BB31" s="42" t="s">
        <v>542</v>
      </c>
      <c r="BC31" s="42"/>
      <c r="BD31" s="42" t="s">
        <v>107</v>
      </c>
      <c r="BE31" s="42" t="s">
        <v>107</v>
      </c>
      <c r="BF31" s="42" t="s">
        <v>107</v>
      </c>
      <c r="BG31" s="42" t="s">
        <v>453</v>
      </c>
      <c r="BH31" s="42"/>
      <c r="BI31" s="42" t="s">
        <v>107</v>
      </c>
      <c r="BJ31" s="42" t="s">
        <v>107</v>
      </c>
      <c r="BK31" s="42" t="s">
        <v>107</v>
      </c>
      <c r="BL31" s="42" t="s">
        <v>453</v>
      </c>
      <c r="BM31" s="42"/>
      <c r="BN31" s="42"/>
      <c r="BO31" s="42" t="s">
        <v>107</v>
      </c>
      <c r="BP31" s="42"/>
      <c r="BQ31" s="42" t="s">
        <v>543</v>
      </c>
      <c r="BR31" s="42"/>
      <c r="BS31" s="42" t="s">
        <v>106</v>
      </c>
      <c r="BT31" s="42" t="s">
        <v>106</v>
      </c>
      <c r="BU31" s="42" t="s">
        <v>106</v>
      </c>
      <c r="BV31" s="42" t="s">
        <v>544</v>
      </c>
      <c r="BW31" s="42"/>
      <c r="BX31" s="42" t="s">
        <v>107</v>
      </c>
      <c r="BY31" s="42" t="s">
        <v>107</v>
      </c>
      <c r="BZ31" s="42" t="s">
        <v>107</v>
      </c>
      <c r="CA31" s="42" t="s">
        <v>540</v>
      </c>
      <c r="CB31" s="42"/>
      <c r="CC31" s="42" t="s">
        <v>107</v>
      </c>
      <c r="CD31" s="42" t="s">
        <v>107</v>
      </c>
      <c r="CE31" s="42" t="s">
        <v>107</v>
      </c>
      <c r="CF31" s="42" t="s">
        <v>545</v>
      </c>
      <c r="CG31" s="42"/>
      <c r="CH31" s="42" t="s">
        <v>107</v>
      </c>
      <c r="CI31" s="42" t="s">
        <v>107</v>
      </c>
      <c r="CJ31" s="42" t="s">
        <v>107</v>
      </c>
      <c r="CK31" s="42" t="s">
        <v>545</v>
      </c>
      <c r="CL31" s="42"/>
      <c r="CM31" s="42" t="s">
        <v>107</v>
      </c>
      <c r="CN31" s="42" t="s">
        <v>107</v>
      </c>
      <c r="CO31" s="42" t="s">
        <v>107</v>
      </c>
      <c r="CP31" s="42" t="s">
        <v>545</v>
      </c>
      <c r="CQ31" s="42"/>
      <c r="CR31" s="42" t="s">
        <v>107</v>
      </c>
      <c r="CS31" s="42" t="s">
        <v>107</v>
      </c>
      <c r="CT31" s="42" t="s">
        <v>107</v>
      </c>
      <c r="CU31" s="42" t="s">
        <v>546</v>
      </c>
      <c r="CV31" s="42"/>
      <c r="CW31" s="42" t="s">
        <v>107</v>
      </c>
      <c r="CX31" s="42" t="s">
        <v>107</v>
      </c>
      <c r="CY31" s="42" t="s">
        <v>107</v>
      </c>
      <c r="CZ31" s="42" t="s">
        <v>547</v>
      </c>
      <c r="DA31" s="42"/>
      <c r="DB31" s="42" t="s">
        <v>107</v>
      </c>
      <c r="DC31" s="42" t="s">
        <v>107</v>
      </c>
      <c r="DD31" s="42" t="s">
        <v>107</v>
      </c>
      <c r="DE31" s="42" t="s">
        <v>453</v>
      </c>
      <c r="DF31" s="42"/>
      <c r="DG31" s="42"/>
      <c r="DH31" s="42" t="s">
        <v>107</v>
      </c>
      <c r="DI31" s="42"/>
      <c r="DJ31" s="42" t="s">
        <v>545</v>
      </c>
      <c r="DK31" s="42"/>
      <c r="DL31" s="42" t="s">
        <v>106</v>
      </c>
      <c r="DM31" s="42" t="s">
        <v>106</v>
      </c>
      <c r="DN31" s="42" t="s">
        <v>106</v>
      </c>
      <c r="DO31" s="42" t="s">
        <v>548</v>
      </c>
      <c r="DP31" s="42"/>
      <c r="DQ31" s="42" t="s">
        <v>107</v>
      </c>
      <c r="DR31" s="42" t="s">
        <v>107</v>
      </c>
      <c r="DS31" s="42" t="s">
        <v>107</v>
      </c>
      <c r="DT31" s="42" t="s">
        <v>545</v>
      </c>
    </row>
    <row r="32" spans="1:124" s="102" customFormat="1" ht="51" customHeight="1" x14ac:dyDescent="0.2">
      <c r="A32" s="370"/>
      <c r="B32" s="346" t="s">
        <v>92</v>
      </c>
      <c r="C32" s="344" t="s">
        <v>70</v>
      </c>
      <c r="D32" s="54" t="s">
        <v>692</v>
      </c>
      <c r="E32" s="42"/>
      <c r="F32" s="42" t="s">
        <v>106</v>
      </c>
      <c r="G32" s="42" t="s">
        <v>106</v>
      </c>
      <c r="H32" s="329" t="s">
        <v>106</v>
      </c>
      <c r="I32" s="329" t="s">
        <v>549</v>
      </c>
      <c r="J32" s="42"/>
      <c r="K32" s="42" t="s">
        <v>107</v>
      </c>
      <c r="L32" s="42" t="s">
        <v>107</v>
      </c>
      <c r="M32" s="329" t="s">
        <v>107</v>
      </c>
      <c r="N32" s="329" t="s">
        <v>550</v>
      </c>
      <c r="O32" s="42"/>
      <c r="P32" s="42"/>
      <c r="Q32" s="42" t="s">
        <v>107</v>
      </c>
      <c r="R32" s="329"/>
      <c r="S32" s="329" t="s">
        <v>551</v>
      </c>
      <c r="T32" s="42"/>
      <c r="U32" s="42" t="s">
        <v>107</v>
      </c>
      <c r="V32" s="42" t="s">
        <v>107</v>
      </c>
      <c r="W32" s="329" t="s">
        <v>107</v>
      </c>
      <c r="X32" s="329" t="s">
        <v>552</v>
      </c>
      <c r="Y32" s="42"/>
      <c r="Z32" s="42" t="s">
        <v>106</v>
      </c>
      <c r="AA32" s="42" t="s">
        <v>106</v>
      </c>
      <c r="AB32" s="329" t="s">
        <v>106</v>
      </c>
      <c r="AC32" s="135" t="s">
        <v>450</v>
      </c>
      <c r="AD32" s="42"/>
      <c r="AE32" s="42" t="s">
        <v>107</v>
      </c>
      <c r="AF32" s="42" t="s">
        <v>107</v>
      </c>
      <c r="AG32" s="329" t="s">
        <v>115</v>
      </c>
      <c r="AH32" s="329" t="s">
        <v>763</v>
      </c>
      <c r="AI32" s="42"/>
      <c r="AJ32" s="42" t="s">
        <v>107</v>
      </c>
      <c r="AK32" s="42" t="s">
        <v>107</v>
      </c>
      <c r="AL32" s="329" t="s">
        <v>107</v>
      </c>
      <c r="AM32" s="329" t="s">
        <v>450</v>
      </c>
      <c r="AN32" s="42"/>
      <c r="AO32" s="42" t="s">
        <v>106</v>
      </c>
      <c r="AP32" s="42" t="s">
        <v>106</v>
      </c>
      <c r="AQ32" s="329" t="s">
        <v>106</v>
      </c>
      <c r="AR32" s="329" t="s">
        <v>553</v>
      </c>
      <c r="AS32" s="42"/>
      <c r="AT32" s="42" t="s">
        <v>106</v>
      </c>
      <c r="AU32" s="42" t="s">
        <v>106</v>
      </c>
      <c r="AV32" s="329" t="s">
        <v>115</v>
      </c>
      <c r="AW32" s="329" t="s">
        <v>554</v>
      </c>
      <c r="AX32" s="42"/>
      <c r="AY32" s="42" t="s">
        <v>107</v>
      </c>
      <c r="AZ32" s="42" t="s">
        <v>107</v>
      </c>
      <c r="BA32" s="329" t="s">
        <v>107</v>
      </c>
      <c r="BB32" s="329" t="s">
        <v>555</v>
      </c>
      <c r="BC32" s="42"/>
      <c r="BD32" s="42" t="s">
        <v>107</v>
      </c>
      <c r="BE32" s="42" t="s">
        <v>107</v>
      </c>
      <c r="BF32" s="329" t="s">
        <v>107</v>
      </c>
      <c r="BG32" s="329" t="s">
        <v>556</v>
      </c>
      <c r="BH32" s="42"/>
      <c r="BI32" s="42" t="s">
        <v>106</v>
      </c>
      <c r="BJ32" s="42" t="s">
        <v>106</v>
      </c>
      <c r="BK32" s="329" t="s">
        <v>106</v>
      </c>
      <c r="BL32" s="329" t="s">
        <v>557</v>
      </c>
      <c r="BM32" s="42"/>
      <c r="BN32" s="42"/>
      <c r="BO32" s="42" t="s">
        <v>107</v>
      </c>
      <c r="BP32" s="329"/>
      <c r="BQ32" s="329" t="s">
        <v>557</v>
      </c>
      <c r="BR32" s="42"/>
      <c r="BS32" s="42" t="s">
        <v>106</v>
      </c>
      <c r="BT32" s="42" t="s">
        <v>106</v>
      </c>
      <c r="BU32" s="329" t="s">
        <v>106</v>
      </c>
      <c r="BV32" s="329" t="s">
        <v>558</v>
      </c>
      <c r="BW32" s="42"/>
      <c r="BX32" s="42" t="s">
        <v>107</v>
      </c>
      <c r="BY32" s="42" t="s">
        <v>107</v>
      </c>
      <c r="BZ32" s="329" t="s">
        <v>107</v>
      </c>
      <c r="CA32" s="329" t="s">
        <v>559</v>
      </c>
      <c r="CB32" s="42"/>
      <c r="CC32" s="42" t="s">
        <v>107</v>
      </c>
      <c r="CD32" s="42" t="s">
        <v>107</v>
      </c>
      <c r="CE32" s="329" t="s">
        <v>107</v>
      </c>
      <c r="CF32" s="329" t="s">
        <v>560</v>
      </c>
      <c r="CG32" s="42"/>
      <c r="CH32" s="42" t="s">
        <v>107</v>
      </c>
      <c r="CI32" s="42" t="s">
        <v>107</v>
      </c>
      <c r="CJ32" s="329" t="s">
        <v>107</v>
      </c>
      <c r="CK32" s="329" t="s">
        <v>561</v>
      </c>
      <c r="CL32" s="42"/>
      <c r="CM32" s="42" t="s">
        <v>106</v>
      </c>
      <c r="CN32" s="42" t="s">
        <v>107</v>
      </c>
      <c r="CO32" s="329" t="s">
        <v>106</v>
      </c>
      <c r="CP32" s="329" t="s">
        <v>562</v>
      </c>
      <c r="CQ32" s="42"/>
      <c r="CR32" s="42" t="s">
        <v>107</v>
      </c>
      <c r="CS32" s="42" t="s">
        <v>107</v>
      </c>
      <c r="CT32" s="329" t="s">
        <v>107</v>
      </c>
      <c r="CU32" s="329" t="s">
        <v>563</v>
      </c>
      <c r="CV32" s="42"/>
      <c r="CW32" s="42" t="s">
        <v>107</v>
      </c>
      <c r="CX32" s="42" t="s">
        <v>107</v>
      </c>
      <c r="CY32" s="329" t="s">
        <v>107</v>
      </c>
      <c r="CZ32" s="329" t="s">
        <v>564</v>
      </c>
      <c r="DA32" s="42"/>
      <c r="DB32" s="42" t="s">
        <v>107</v>
      </c>
      <c r="DC32" s="42" t="s">
        <v>107</v>
      </c>
      <c r="DD32" s="329" t="s">
        <v>107</v>
      </c>
      <c r="DE32" s="329" t="s">
        <v>453</v>
      </c>
      <c r="DF32" s="42"/>
      <c r="DG32" s="42"/>
      <c r="DH32" s="42" t="s">
        <v>107</v>
      </c>
      <c r="DI32" s="329"/>
      <c r="DJ32" s="329" t="s">
        <v>565</v>
      </c>
      <c r="DK32" s="42"/>
      <c r="DL32" s="42" t="s">
        <v>106</v>
      </c>
      <c r="DM32" s="42" t="s">
        <v>107</v>
      </c>
      <c r="DN32" s="329" t="s">
        <v>106</v>
      </c>
      <c r="DO32" s="329" t="s">
        <v>566</v>
      </c>
      <c r="DP32" s="42"/>
      <c r="DQ32" s="42" t="s">
        <v>106</v>
      </c>
      <c r="DR32" s="42" t="s">
        <v>106</v>
      </c>
      <c r="DS32" s="329" t="s">
        <v>106</v>
      </c>
      <c r="DT32" s="329" t="s">
        <v>567</v>
      </c>
    </row>
    <row r="33" spans="1:131" s="102" customFormat="1" ht="51" customHeight="1" x14ac:dyDescent="0.2">
      <c r="A33" s="370"/>
      <c r="B33" s="346"/>
      <c r="C33" s="344"/>
      <c r="D33" s="56" t="s">
        <v>96</v>
      </c>
      <c r="E33" s="42"/>
      <c r="F33" s="42" t="s">
        <v>106</v>
      </c>
      <c r="G33" s="42" t="s">
        <v>106</v>
      </c>
      <c r="H33" s="330"/>
      <c r="I33" s="330"/>
      <c r="J33" s="42"/>
      <c r="K33" s="42" t="s">
        <v>107</v>
      </c>
      <c r="L33" s="42" t="s">
        <v>107</v>
      </c>
      <c r="M33" s="330"/>
      <c r="N33" s="330"/>
      <c r="O33" s="42"/>
      <c r="P33" s="42"/>
      <c r="Q33" s="42" t="s">
        <v>107</v>
      </c>
      <c r="R33" s="330"/>
      <c r="S33" s="330"/>
      <c r="T33" s="42"/>
      <c r="U33" s="42" t="s">
        <v>107</v>
      </c>
      <c r="V33" s="42" t="s">
        <v>107</v>
      </c>
      <c r="W33" s="330"/>
      <c r="X33" s="330"/>
      <c r="Y33" s="42"/>
      <c r="Z33" s="42" t="s">
        <v>106</v>
      </c>
      <c r="AA33" s="42" t="s">
        <v>106</v>
      </c>
      <c r="AB33" s="330"/>
      <c r="AC33" s="136"/>
      <c r="AD33" s="42"/>
      <c r="AE33" s="42" t="s">
        <v>107</v>
      </c>
      <c r="AF33" s="42" t="s">
        <v>107</v>
      </c>
      <c r="AG33" s="330"/>
      <c r="AH33" s="330"/>
      <c r="AI33" s="42"/>
      <c r="AJ33" s="42" t="s">
        <v>107</v>
      </c>
      <c r="AK33" s="42" t="s">
        <v>107</v>
      </c>
      <c r="AL33" s="330"/>
      <c r="AM33" s="330"/>
      <c r="AN33" s="42"/>
      <c r="AO33" s="42" t="s">
        <v>106</v>
      </c>
      <c r="AP33" s="42" t="s">
        <v>106</v>
      </c>
      <c r="AQ33" s="330"/>
      <c r="AR33" s="330"/>
      <c r="AS33" s="42"/>
      <c r="AT33" s="42" t="s">
        <v>106</v>
      </c>
      <c r="AU33" s="42" t="s">
        <v>106</v>
      </c>
      <c r="AV33" s="330"/>
      <c r="AW33" s="330"/>
      <c r="AX33" s="42"/>
      <c r="AY33" s="42" t="s">
        <v>107</v>
      </c>
      <c r="AZ33" s="42" t="s">
        <v>107</v>
      </c>
      <c r="BA33" s="330"/>
      <c r="BB33" s="330"/>
      <c r="BC33" s="42"/>
      <c r="BD33" s="42" t="s">
        <v>107</v>
      </c>
      <c r="BE33" s="42" t="s">
        <v>107</v>
      </c>
      <c r="BF33" s="330"/>
      <c r="BG33" s="330"/>
      <c r="BH33" s="42"/>
      <c r="BI33" s="42" t="s">
        <v>106</v>
      </c>
      <c r="BJ33" s="42" t="s">
        <v>106</v>
      </c>
      <c r="BK33" s="330"/>
      <c r="BL33" s="330"/>
      <c r="BM33" s="42"/>
      <c r="BN33" s="42"/>
      <c r="BO33" s="42" t="s">
        <v>106</v>
      </c>
      <c r="BP33" s="330"/>
      <c r="BQ33" s="330"/>
      <c r="BR33" s="42"/>
      <c r="BS33" s="42" t="s">
        <v>106</v>
      </c>
      <c r="BT33" s="42" t="s">
        <v>106</v>
      </c>
      <c r="BU33" s="330"/>
      <c r="BV33" s="330"/>
      <c r="BW33" s="42"/>
      <c r="BX33" s="42" t="s">
        <v>107</v>
      </c>
      <c r="BY33" s="42" t="s">
        <v>107</v>
      </c>
      <c r="BZ33" s="330"/>
      <c r="CA33" s="330"/>
      <c r="CB33" s="42"/>
      <c r="CC33" s="42" t="s">
        <v>107</v>
      </c>
      <c r="CD33" s="42" t="s">
        <v>107</v>
      </c>
      <c r="CE33" s="330"/>
      <c r="CF33" s="330"/>
      <c r="CG33" s="42"/>
      <c r="CH33" s="42" t="s">
        <v>107</v>
      </c>
      <c r="CI33" s="42" t="s">
        <v>107</v>
      </c>
      <c r="CJ33" s="330"/>
      <c r="CK33" s="330"/>
      <c r="CL33" s="42"/>
      <c r="CM33" s="42" t="s">
        <v>107</v>
      </c>
      <c r="CN33" s="42" t="s">
        <v>107</v>
      </c>
      <c r="CO33" s="330"/>
      <c r="CP33" s="330"/>
      <c r="CQ33" s="42"/>
      <c r="CR33" s="42" t="s">
        <v>107</v>
      </c>
      <c r="CS33" s="42" t="s">
        <v>107</v>
      </c>
      <c r="CT33" s="330"/>
      <c r="CU33" s="330"/>
      <c r="CV33" s="42"/>
      <c r="CW33" s="42" t="s">
        <v>107</v>
      </c>
      <c r="CX33" s="42" t="s">
        <v>107</v>
      </c>
      <c r="CY33" s="330"/>
      <c r="CZ33" s="330"/>
      <c r="DA33" s="42"/>
      <c r="DB33" s="42" t="s">
        <v>107</v>
      </c>
      <c r="DC33" s="42" t="s">
        <v>107</v>
      </c>
      <c r="DD33" s="330"/>
      <c r="DE33" s="330"/>
      <c r="DF33" s="42"/>
      <c r="DG33" s="42"/>
      <c r="DH33" s="42" t="s">
        <v>106</v>
      </c>
      <c r="DI33" s="330"/>
      <c r="DJ33" s="330"/>
      <c r="DK33" s="42"/>
      <c r="DL33" s="42" t="s">
        <v>106</v>
      </c>
      <c r="DM33" s="42" t="s">
        <v>106</v>
      </c>
      <c r="DN33" s="330"/>
      <c r="DO33" s="330"/>
      <c r="DP33" s="42"/>
      <c r="DQ33" s="42" t="s">
        <v>106</v>
      </c>
      <c r="DR33" s="42" t="s">
        <v>106</v>
      </c>
      <c r="DS33" s="330"/>
      <c r="DT33" s="330"/>
    </row>
    <row r="34" spans="1:131" s="102" customFormat="1" ht="51" customHeight="1" x14ac:dyDescent="0.2">
      <c r="A34" s="370"/>
      <c r="B34" s="346"/>
      <c r="C34" s="344"/>
      <c r="D34" s="56" t="s">
        <v>97</v>
      </c>
      <c r="E34" s="42"/>
      <c r="F34" s="42" t="s">
        <v>107</v>
      </c>
      <c r="G34" s="42" t="s">
        <v>107</v>
      </c>
      <c r="H34" s="330"/>
      <c r="I34" s="330"/>
      <c r="J34" s="42"/>
      <c r="K34" s="42" t="s">
        <v>107</v>
      </c>
      <c r="L34" s="42" t="s">
        <v>107</v>
      </c>
      <c r="M34" s="330"/>
      <c r="N34" s="330"/>
      <c r="O34" s="42"/>
      <c r="P34" s="42"/>
      <c r="Q34" s="42" t="s">
        <v>107</v>
      </c>
      <c r="R34" s="330"/>
      <c r="S34" s="330"/>
      <c r="T34" s="42"/>
      <c r="U34" s="42" t="s">
        <v>107</v>
      </c>
      <c r="V34" s="42" t="s">
        <v>107</v>
      </c>
      <c r="W34" s="330"/>
      <c r="X34" s="330"/>
      <c r="Y34" s="42"/>
      <c r="Z34" s="42" t="s">
        <v>106</v>
      </c>
      <c r="AA34" s="42" t="s">
        <v>106</v>
      </c>
      <c r="AB34" s="330"/>
      <c r="AC34" s="136"/>
      <c r="AD34" s="42"/>
      <c r="AE34" s="42" t="s">
        <v>107</v>
      </c>
      <c r="AF34" s="42" t="s">
        <v>107</v>
      </c>
      <c r="AG34" s="330"/>
      <c r="AH34" s="330"/>
      <c r="AI34" s="42"/>
      <c r="AJ34" s="42" t="s">
        <v>107</v>
      </c>
      <c r="AK34" s="42" t="s">
        <v>107</v>
      </c>
      <c r="AL34" s="330"/>
      <c r="AM34" s="330"/>
      <c r="AN34" s="42"/>
      <c r="AO34" s="42" t="s">
        <v>106</v>
      </c>
      <c r="AP34" s="42" t="s">
        <v>106</v>
      </c>
      <c r="AQ34" s="330"/>
      <c r="AR34" s="330"/>
      <c r="AS34" s="42"/>
      <c r="AT34" s="42" t="s">
        <v>106</v>
      </c>
      <c r="AU34" s="42" t="s">
        <v>106</v>
      </c>
      <c r="AV34" s="330"/>
      <c r="AW34" s="330"/>
      <c r="AX34" s="42"/>
      <c r="AY34" s="42" t="s">
        <v>107</v>
      </c>
      <c r="AZ34" s="42" t="s">
        <v>107</v>
      </c>
      <c r="BA34" s="330"/>
      <c r="BB34" s="330"/>
      <c r="BC34" s="42"/>
      <c r="BD34" s="42" t="s">
        <v>107</v>
      </c>
      <c r="BE34" s="42" t="s">
        <v>107</v>
      </c>
      <c r="BF34" s="330"/>
      <c r="BG34" s="330"/>
      <c r="BH34" s="42"/>
      <c r="BI34" s="42" t="s">
        <v>106</v>
      </c>
      <c r="BJ34" s="42" t="s">
        <v>106</v>
      </c>
      <c r="BK34" s="330"/>
      <c r="BL34" s="330"/>
      <c r="BM34" s="42"/>
      <c r="BN34" s="42"/>
      <c r="BO34" s="42" t="s">
        <v>107</v>
      </c>
      <c r="BP34" s="330"/>
      <c r="BQ34" s="330"/>
      <c r="BR34" s="42"/>
      <c r="BS34" s="42" t="s">
        <v>106</v>
      </c>
      <c r="BT34" s="42" t="s">
        <v>106</v>
      </c>
      <c r="BU34" s="330"/>
      <c r="BV34" s="330"/>
      <c r="BW34" s="42"/>
      <c r="BX34" s="42" t="s">
        <v>107</v>
      </c>
      <c r="BY34" s="42" t="s">
        <v>107</v>
      </c>
      <c r="BZ34" s="330"/>
      <c r="CA34" s="330"/>
      <c r="CB34" s="42"/>
      <c r="CC34" s="42" t="s">
        <v>107</v>
      </c>
      <c r="CD34" s="42" t="s">
        <v>107</v>
      </c>
      <c r="CE34" s="330"/>
      <c r="CF34" s="330"/>
      <c r="CG34" s="42"/>
      <c r="CH34" s="42" t="s">
        <v>107</v>
      </c>
      <c r="CI34" s="42" t="s">
        <v>107</v>
      </c>
      <c r="CJ34" s="330"/>
      <c r="CK34" s="330"/>
      <c r="CL34" s="42"/>
      <c r="CM34" s="42" t="s">
        <v>107</v>
      </c>
      <c r="CN34" s="42" t="s">
        <v>107</v>
      </c>
      <c r="CO34" s="330"/>
      <c r="CP34" s="330"/>
      <c r="CQ34" s="42"/>
      <c r="CR34" s="42" t="s">
        <v>107</v>
      </c>
      <c r="CS34" s="42" t="s">
        <v>107</v>
      </c>
      <c r="CT34" s="330"/>
      <c r="CU34" s="330"/>
      <c r="CV34" s="42"/>
      <c r="CW34" s="42" t="s">
        <v>107</v>
      </c>
      <c r="CX34" s="42" t="s">
        <v>107</v>
      </c>
      <c r="CY34" s="330"/>
      <c r="CZ34" s="330"/>
      <c r="DA34" s="42"/>
      <c r="DB34" s="42" t="s">
        <v>107</v>
      </c>
      <c r="DC34" s="42" t="s">
        <v>107</v>
      </c>
      <c r="DD34" s="330"/>
      <c r="DE34" s="330"/>
      <c r="DF34" s="42"/>
      <c r="DG34" s="42"/>
      <c r="DH34" s="42" t="s">
        <v>107</v>
      </c>
      <c r="DI34" s="330"/>
      <c r="DJ34" s="330"/>
      <c r="DK34" s="42"/>
      <c r="DL34" s="42" t="s">
        <v>106</v>
      </c>
      <c r="DM34" s="42" t="s">
        <v>106</v>
      </c>
      <c r="DN34" s="330"/>
      <c r="DO34" s="330"/>
      <c r="DP34" s="42"/>
      <c r="DQ34" s="42" t="s">
        <v>106</v>
      </c>
      <c r="DR34" s="42" t="s">
        <v>106</v>
      </c>
      <c r="DS34" s="330"/>
      <c r="DT34" s="330"/>
    </row>
    <row r="35" spans="1:131" s="102" customFormat="1" ht="51" customHeight="1" x14ac:dyDescent="0.2">
      <c r="A35" s="370"/>
      <c r="B35" s="346"/>
      <c r="C35" s="344"/>
      <c r="D35" s="56" t="s">
        <v>114</v>
      </c>
      <c r="E35" s="42"/>
      <c r="F35" s="42" t="s">
        <v>107</v>
      </c>
      <c r="G35" s="42" t="s">
        <v>107</v>
      </c>
      <c r="H35" s="330"/>
      <c r="I35" s="330"/>
      <c r="J35" s="42"/>
      <c r="K35" s="42" t="s">
        <v>107</v>
      </c>
      <c r="L35" s="42" t="s">
        <v>107</v>
      </c>
      <c r="M35" s="330"/>
      <c r="N35" s="330"/>
      <c r="O35" s="42"/>
      <c r="P35" s="42"/>
      <c r="Q35" s="42" t="s">
        <v>107</v>
      </c>
      <c r="R35" s="330"/>
      <c r="S35" s="330"/>
      <c r="T35" s="42"/>
      <c r="U35" s="42" t="s">
        <v>107</v>
      </c>
      <c r="V35" s="42" t="s">
        <v>107</v>
      </c>
      <c r="W35" s="330"/>
      <c r="X35" s="330"/>
      <c r="Y35" s="42"/>
      <c r="Z35" s="42" t="s">
        <v>106</v>
      </c>
      <c r="AA35" s="42" t="s">
        <v>106</v>
      </c>
      <c r="AB35" s="330"/>
      <c r="AC35" s="136"/>
      <c r="AD35" s="42"/>
      <c r="AE35" s="42" t="s">
        <v>106</v>
      </c>
      <c r="AF35" s="42" t="s">
        <v>106</v>
      </c>
      <c r="AG35" s="330"/>
      <c r="AH35" s="330"/>
      <c r="AI35" s="42"/>
      <c r="AJ35" s="42" t="s">
        <v>107</v>
      </c>
      <c r="AK35" s="42" t="s">
        <v>107</v>
      </c>
      <c r="AL35" s="330"/>
      <c r="AM35" s="330"/>
      <c r="AN35" s="42"/>
      <c r="AO35" s="42" t="s">
        <v>106</v>
      </c>
      <c r="AP35" s="42" t="s">
        <v>106</v>
      </c>
      <c r="AQ35" s="330"/>
      <c r="AR35" s="330"/>
      <c r="AS35" s="42"/>
      <c r="AT35" s="42" t="s">
        <v>107</v>
      </c>
      <c r="AU35" s="42" t="s">
        <v>107</v>
      </c>
      <c r="AV35" s="330"/>
      <c r="AW35" s="330"/>
      <c r="AX35" s="42"/>
      <c r="AY35" s="42" t="s">
        <v>107</v>
      </c>
      <c r="AZ35" s="42" t="s">
        <v>107</v>
      </c>
      <c r="BA35" s="330"/>
      <c r="BB35" s="330"/>
      <c r="BC35" s="42"/>
      <c r="BD35" s="42" t="s">
        <v>106</v>
      </c>
      <c r="BE35" s="42" t="s">
        <v>106</v>
      </c>
      <c r="BF35" s="330"/>
      <c r="BG35" s="330"/>
      <c r="BH35" s="42"/>
      <c r="BI35" s="42" t="s">
        <v>106</v>
      </c>
      <c r="BJ35" s="42" t="s">
        <v>106</v>
      </c>
      <c r="BK35" s="330"/>
      <c r="BL35" s="330"/>
      <c r="BM35" s="42"/>
      <c r="BN35" s="42"/>
      <c r="BO35" s="42" t="s">
        <v>107</v>
      </c>
      <c r="BP35" s="330"/>
      <c r="BQ35" s="330"/>
      <c r="BR35" s="42"/>
      <c r="BS35" s="42" t="s">
        <v>106</v>
      </c>
      <c r="BT35" s="42" t="s">
        <v>106</v>
      </c>
      <c r="BU35" s="330"/>
      <c r="BV35" s="330"/>
      <c r="BW35" s="42"/>
      <c r="BX35" s="42" t="s">
        <v>107</v>
      </c>
      <c r="BY35" s="42" t="s">
        <v>107</v>
      </c>
      <c r="BZ35" s="330"/>
      <c r="CA35" s="330"/>
      <c r="CB35" s="42"/>
      <c r="CC35" s="42" t="s">
        <v>106</v>
      </c>
      <c r="CD35" s="42" t="s">
        <v>106</v>
      </c>
      <c r="CE35" s="330"/>
      <c r="CF35" s="330"/>
      <c r="CG35" s="42"/>
      <c r="CH35" s="42" t="s">
        <v>107</v>
      </c>
      <c r="CI35" s="42" t="s">
        <v>107</v>
      </c>
      <c r="CJ35" s="330"/>
      <c r="CK35" s="330"/>
      <c r="CL35" s="42"/>
      <c r="CM35" s="42" t="s">
        <v>107</v>
      </c>
      <c r="CN35" s="42" t="s">
        <v>107</v>
      </c>
      <c r="CO35" s="330"/>
      <c r="CP35" s="330"/>
      <c r="CQ35" s="42"/>
      <c r="CR35" s="42" t="s">
        <v>107</v>
      </c>
      <c r="CS35" s="42" t="s">
        <v>107</v>
      </c>
      <c r="CT35" s="330"/>
      <c r="CU35" s="330"/>
      <c r="CV35" s="42"/>
      <c r="CW35" s="42" t="s">
        <v>107</v>
      </c>
      <c r="CX35" s="42" t="s">
        <v>107</v>
      </c>
      <c r="CY35" s="330"/>
      <c r="CZ35" s="330"/>
      <c r="DA35" s="42"/>
      <c r="DB35" s="42" t="s">
        <v>107</v>
      </c>
      <c r="DC35" s="42" t="s">
        <v>107</v>
      </c>
      <c r="DD35" s="330"/>
      <c r="DE35" s="330"/>
      <c r="DF35" s="42"/>
      <c r="DG35" s="42"/>
      <c r="DH35" s="42" t="s">
        <v>107</v>
      </c>
      <c r="DI35" s="330"/>
      <c r="DJ35" s="330"/>
      <c r="DK35" s="42"/>
      <c r="DL35" s="42" t="s">
        <v>106</v>
      </c>
      <c r="DM35" s="42" t="s">
        <v>106</v>
      </c>
      <c r="DN35" s="330"/>
      <c r="DO35" s="330"/>
      <c r="DP35" s="42"/>
      <c r="DQ35" s="42" t="s">
        <v>106</v>
      </c>
      <c r="DR35" s="42" t="s">
        <v>107</v>
      </c>
      <c r="DS35" s="330"/>
      <c r="DT35" s="330"/>
    </row>
    <row r="36" spans="1:131" s="102" customFormat="1" ht="118.5" customHeight="1" x14ac:dyDescent="0.2">
      <c r="A36" s="370"/>
      <c r="B36" s="346"/>
      <c r="C36" s="344"/>
      <c r="D36" s="56" t="s">
        <v>98</v>
      </c>
      <c r="E36" s="42"/>
      <c r="F36" s="42" t="s">
        <v>106</v>
      </c>
      <c r="G36" s="42" t="s">
        <v>106</v>
      </c>
      <c r="H36" s="331"/>
      <c r="I36" s="331"/>
      <c r="J36" s="42"/>
      <c r="K36" s="42" t="s">
        <v>107</v>
      </c>
      <c r="L36" s="42" t="s">
        <v>107</v>
      </c>
      <c r="M36" s="331"/>
      <c r="N36" s="331"/>
      <c r="O36" s="42"/>
      <c r="P36" s="42"/>
      <c r="Q36" s="42" t="s">
        <v>107</v>
      </c>
      <c r="R36" s="331"/>
      <c r="S36" s="331"/>
      <c r="T36" s="42"/>
      <c r="U36" s="42" t="s">
        <v>107</v>
      </c>
      <c r="V36" s="42" t="s">
        <v>107</v>
      </c>
      <c r="W36" s="331"/>
      <c r="X36" s="331"/>
      <c r="Y36" s="42"/>
      <c r="Z36" s="42" t="s">
        <v>106</v>
      </c>
      <c r="AA36" s="42" t="s">
        <v>107</v>
      </c>
      <c r="AB36" s="331"/>
      <c r="AC36" s="137"/>
      <c r="AD36" s="42"/>
      <c r="AE36" s="42" t="s">
        <v>107</v>
      </c>
      <c r="AF36" s="42" t="s">
        <v>107</v>
      </c>
      <c r="AG36" s="331"/>
      <c r="AH36" s="331"/>
      <c r="AI36" s="42"/>
      <c r="AJ36" s="42" t="s">
        <v>107</v>
      </c>
      <c r="AK36" s="42" t="s">
        <v>107</v>
      </c>
      <c r="AL36" s="331"/>
      <c r="AM36" s="331"/>
      <c r="AN36" s="42"/>
      <c r="AO36" s="42" t="s">
        <v>106</v>
      </c>
      <c r="AP36" s="42" t="s">
        <v>107</v>
      </c>
      <c r="AQ36" s="331"/>
      <c r="AR36" s="331"/>
      <c r="AS36" s="42"/>
      <c r="AT36" s="42" t="s">
        <v>106</v>
      </c>
      <c r="AU36" s="42" t="s">
        <v>107</v>
      </c>
      <c r="AV36" s="331"/>
      <c r="AW36" s="331"/>
      <c r="AX36" s="42"/>
      <c r="AY36" s="42" t="s">
        <v>107</v>
      </c>
      <c r="AZ36" s="42" t="s">
        <v>107</v>
      </c>
      <c r="BA36" s="331"/>
      <c r="BB36" s="331"/>
      <c r="BC36" s="42"/>
      <c r="BD36" s="42" t="s">
        <v>107</v>
      </c>
      <c r="BE36" s="42" t="s">
        <v>107</v>
      </c>
      <c r="BF36" s="331"/>
      <c r="BG36" s="331"/>
      <c r="BH36" s="42"/>
      <c r="BI36" s="42" t="s">
        <v>107</v>
      </c>
      <c r="BJ36" s="42" t="s">
        <v>107</v>
      </c>
      <c r="BK36" s="331"/>
      <c r="BL36" s="331"/>
      <c r="BM36" s="42"/>
      <c r="BN36" s="42"/>
      <c r="BO36" s="42" t="s">
        <v>107</v>
      </c>
      <c r="BP36" s="331"/>
      <c r="BQ36" s="331"/>
      <c r="BR36" s="42"/>
      <c r="BS36" s="42" t="s">
        <v>107</v>
      </c>
      <c r="BT36" s="42" t="s">
        <v>107</v>
      </c>
      <c r="BU36" s="331"/>
      <c r="BV36" s="331"/>
      <c r="BW36" s="42"/>
      <c r="BX36" s="42" t="s">
        <v>107</v>
      </c>
      <c r="BY36" s="42" t="s">
        <v>107</v>
      </c>
      <c r="BZ36" s="331"/>
      <c r="CA36" s="331"/>
      <c r="CB36" s="42"/>
      <c r="CC36" s="42" t="s">
        <v>107</v>
      </c>
      <c r="CD36" s="42" t="s">
        <v>107</v>
      </c>
      <c r="CE36" s="331"/>
      <c r="CF36" s="331"/>
      <c r="CG36" s="42"/>
      <c r="CH36" s="42" t="s">
        <v>107</v>
      </c>
      <c r="CI36" s="42" t="s">
        <v>107</v>
      </c>
      <c r="CJ36" s="331"/>
      <c r="CK36" s="331"/>
      <c r="CL36" s="42"/>
      <c r="CM36" s="42" t="s">
        <v>106</v>
      </c>
      <c r="CN36" s="42" t="s">
        <v>107</v>
      </c>
      <c r="CO36" s="331"/>
      <c r="CP36" s="331"/>
      <c r="CQ36" s="42"/>
      <c r="CR36" s="42" t="s">
        <v>107</v>
      </c>
      <c r="CS36" s="42" t="s">
        <v>107</v>
      </c>
      <c r="CT36" s="331"/>
      <c r="CU36" s="331"/>
      <c r="CV36" s="42"/>
      <c r="CW36" s="42" t="s">
        <v>107</v>
      </c>
      <c r="CX36" s="42" t="s">
        <v>107</v>
      </c>
      <c r="CY36" s="331"/>
      <c r="CZ36" s="331"/>
      <c r="DA36" s="42"/>
      <c r="DB36" s="42" t="s">
        <v>107</v>
      </c>
      <c r="DC36" s="42" t="s">
        <v>107</v>
      </c>
      <c r="DD36" s="331"/>
      <c r="DE36" s="331"/>
      <c r="DF36" s="42"/>
      <c r="DG36" s="42"/>
      <c r="DH36" s="42" t="s">
        <v>107</v>
      </c>
      <c r="DI36" s="331"/>
      <c r="DJ36" s="331"/>
      <c r="DK36" s="42"/>
      <c r="DL36" s="42" t="s">
        <v>106</v>
      </c>
      <c r="DM36" s="42" t="s">
        <v>107</v>
      </c>
      <c r="DN36" s="331"/>
      <c r="DO36" s="331"/>
      <c r="DP36" s="42"/>
      <c r="DQ36" s="42" t="s">
        <v>107</v>
      </c>
      <c r="DR36" s="42" t="s">
        <v>107</v>
      </c>
      <c r="DS36" s="331"/>
      <c r="DT36" s="331"/>
    </row>
    <row r="37" spans="1:131" s="102" customFormat="1" ht="51" customHeight="1" x14ac:dyDescent="0.2">
      <c r="A37" s="370"/>
      <c r="B37" s="342" t="s">
        <v>90</v>
      </c>
      <c r="C37" s="344" t="s">
        <v>79</v>
      </c>
      <c r="D37" s="57" t="s">
        <v>693</v>
      </c>
      <c r="E37" s="42"/>
      <c r="F37" s="42" t="s">
        <v>107</v>
      </c>
      <c r="G37" s="42" t="s">
        <v>107</v>
      </c>
      <c r="H37" s="329" t="s">
        <v>107</v>
      </c>
      <c r="I37" s="135" t="s">
        <v>764</v>
      </c>
      <c r="J37" s="42"/>
      <c r="K37" s="42" t="s">
        <v>107</v>
      </c>
      <c r="L37" s="42" t="s">
        <v>107</v>
      </c>
      <c r="M37" s="329" t="s">
        <v>107</v>
      </c>
      <c r="N37" s="329" t="s">
        <v>568</v>
      </c>
      <c r="O37" s="42"/>
      <c r="P37" s="42"/>
      <c r="Q37" s="42" t="s">
        <v>107</v>
      </c>
      <c r="R37" s="329"/>
      <c r="S37" s="329" t="s">
        <v>569</v>
      </c>
      <c r="T37" s="42"/>
      <c r="U37" s="42" t="s">
        <v>106</v>
      </c>
      <c r="V37" s="42" t="s">
        <v>107</v>
      </c>
      <c r="W37" s="329" t="s">
        <v>106</v>
      </c>
      <c r="X37" s="329" t="s">
        <v>570</v>
      </c>
      <c r="Y37" s="42"/>
      <c r="Z37" s="42" t="s">
        <v>106</v>
      </c>
      <c r="AA37" s="42" t="s">
        <v>106</v>
      </c>
      <c r="AB37" s="329" t="s">
        <v>106</v>
      </c>
      <c r="AC37" s="329" t="s">
        <v>571</v>
      </c>
      <c r="AD37" s="42"/>
      <c r="AE37" s="42" t="s">
        <v>106</v>
      </c>
      <c r="AF37" s="42" t="s">
        <v>106</v>
      </c>
      <c r="AG37" s="329" t="s">
        <v>115</v>
      </c>
      <c r="AH37" s="329" t="s">
        <v>572</v>
      </c>
      <c r="AI37" s="42"/>
      <c r="AJ37" s="42" t="s">
        <v>107</v>
      </c>
      <c r="AK37" s="42" t="s">
        <v>107</v>
      </c>
      <c r="AL37" s="329" t="s">
        <v>107</v>
      </c>
      <c r="AM37" s="329" t="s">
        <v>450</v>
      </c>
      <c r="AN37" s="42"/>
      <c r="AO37" s="42" t="s">
        <v>106</v>
      </c>
      <c r="AP37" s="42" t="s">
        <v>106</v>
      </c>
      <c r="AQ37" s="329" t="s">
        <v>106</v>
      </c>
      <c r="AR37" s="329" t="s">
        <v>573</v>
      </c>
      <c r="AS37" s="42"/>
      <c r="AT37" s="42" t="s">
        <v>106</v>
      </c>
      <c r="AU37" s="42" t="s">
        <v>106</v>
      </c>
      <c r="AV37" s="329" t="s">
        <v>106</v>
      </c>
      <c r="AW37" s="329" t="s">
        <v>574</v>
      </c>
      <c r="AX37" s="42"/>
      <c r="AY37" s="42" t="s">
        <v>107</v>
      </c>
      <c r="AZ37" s="42" t="s">
        <v>107</v>
      </c>
      <c r="BA37" s="329" t="s">
        <v>107</v>
      </c>
      <c r="BB37" s="329" t="s">
        <v>575</v>
      </c>
      <c r="BC37" s="42"/>
      <c r="BD37" s="42" t="s">
        <v>106</v>
      </c>
      <c r="BE37" s="42" t="s">
        <v>106</v>
      </c>
      <c r="BF37" s="329" t="s">
        <v>106</v>
      </c>
      <c r="BG37" s="329" t="s">
        <v>576</v>
      </c>
      <c r="BH37" s="42"/>
      <c r="BI37" s="42" t="s">
        <v>106</v>
      </c>
      <c r="BJ37" s="42" t="s">
        <v>106</v>
      </c>
      <c r="BK37" s="329" t="s">
        <v>106</v>
      </c>
      <c r="BL37" s="329" t="s">
        <v>577</v>
      </c>
      <c r="BM37" s="42"/>
      <c r="BN37" s="42"/>
      <c r="BO37" s="42" t="s">
        <v>107</v>
      </c>
      <c r="BP37" s="329"/>
      <c r="BQ37" s="329" t="s">
        <v>578</v>
      </c>
      <c r="BR37" s="42"/>
      <c r="BS37" s="42" t="s">
        <v>106</v>
      </c>
      <c r="BT37" s="42" t="s">
        <v>106</v>
      </c>
      <c r="BU37" s="329" t="s">
        <v>106</v>
      </c>
      <c r="BV37" s="329" t="s">
        <v>579</v>
      </c>
      <c r="BW37" s="42"/>
      <c r="BX37" s="42" t="s">
        <v>106</v>
      </c>
      <c r="BY37" s="42" t="s">
        <v>106</v>
      </c>
      <c r="BZ37" s="329" t="s">
        <v>106</v>
      </c>
      <c r="CA37" s="329" t="s">
        <v>580</v>
      </c>
      <c r="CB37" s="42"/>
      <c r="CC37" s="42" t="s">
        <v>107</v>
      </c>
      <c r="CD37" s="42" t="s">
        <v>107</v>
      </c>
      <c r="CE37" s="329" t="s">
        <v>107</v>
      </c>
      <c r="CF37" s="329" t="s">
        <v>581</v>
      </c>
      <c r="CG37" s="42"/>
      <c r="CH37" s="42" t="s">
        <v>107</v>
      </c>
      <c r="CI37" s="42" t="s">
        <v>107</v>
      </c>
      <c r="CJ37" s="329" t="s">
        <v>107</v>
      </c>
      <c r="CK37" s="329" t="s">
        <v>581</v>
      </c>
      <c r="CL37" s="42"/>
      <c r="CM37" s="42" t="s">
        <v>106</v>
      </c>
      <c r="CN37" s="42" t="s">
        <v>107</v>
      </c>
      <c r="CO37" s="329" t="s">
        <v>106</v>
      </c>
      <c r="CP37" s="329" t="s">
        <v>582</v>
      </c>
      <c r="CQ37" s="42"/>
      <c r="CR37" s="42" t="s">
        <v>107</v>
      </c>
      <c r="CS37" s="42" t="s">
        <v>107</v>
      </c>
      <c r="CT37" s="329" t="s">
        <v>107</v>
      </c>
      <c r="CU37" s="329" t="s">
        <v>583</v>
      </c>
      <c r="CV37" s="42"/>
      <c r="CW37" s="42" t="s">
        <v>107</v>
      </c>
      <c r="CX37" s="42" t="s">
        <v>107</v>
      </c>
      <c r="CY37" s="329" t="s">
        <v>107</v>
      </c>
      <c r="CZ37" s="329" t="s">
        <v>583</v>
      </c>
      <c r="DA37" s="42"/>
      <c r="DB37" s="42" t="s">
        <v>107</v>
      </c>
      <c r="DC37" s="42" t="s">
        <v>107</v>
      </c>
      <c r="DD37" s="329" t="s">
        <v>107</v>
      </c>
      <c r="DE37" s="329" t="s">
        <v>584</v>
      </c>
      <c r="DF37" s="42"/>
      <c r="DG37" s="42"/>
      <c r="DH37" s="42" t="s">
        <v>107</v>
      </c>
      <c r="DI37" s="329"/>
      <c r="DJ37" s="329" t="s">
        <v>581</v>
      </c>
      <c r="DK37" s="42"/>
      <c r="DL37" s="42" t="s">
        <v>106</v>
      </c>
      <c r="DM37" s="42" t="s">
        <v>106</v>
      </c>
      <c r="DN37" s="329" t="s">
        <v>106</v>
      </c>
      <c r="DO37" s="329" t="s">
        <v>585</v>
      </c>
      <c r="DP37" s="42"/>
      <c r="DQ37" s="42" t="s">
        <v>107</v>
      </c>
      <c r="DR37" s="42" t="s">
        <v>107</v>
      </c>
      <c r="DS37" s="329" t="s">
        <v>107</v>
      </c>
      <c r="DT37" s="329" t="s">
        <v>584</v>
      </c>
    </row>
    <row r="38" spans="1:131" s="102" customFormat="1" ht="51" customHeight="1" x14ac:dyDescent="0.2">
      <c r="A38" s="370"/>
      <c r="B38" s="342"/>
      <c r="C38" s="344"/>
      <c r="D38" s="56" t="s">
        <v>60</v>
      </c>
      <c r="E38" s="42"/>
      <c r="F38" s="42" t="s">
        <v>107</v>
      </c>
      <c r="G38" s="42" t="s">
        <v>107</v>
      </c>
      <c r="H38" s="331"/>
      <c r="I38" s="137"/>
      <c r="J38" s="42"/>
      <c r="K38" s="42" t="s">
        <v>107</v>
      </c>
      <c r="L38" s="42" t="s">
        <v>107</v>
      </c>
      <c r="M38" s="331"/>
      <c r="N38" s="331"/>
      <c r="O38" s="42"/>
      <c r="P38" s="42"/>
      <c r="Q38" s="42" t="s">
        <v>107</v>
      </c>
      <c r="R38" s="331"/>
      <c r="S38" s="331"/>
      <c r="T38" s="42"/>
      <c r="U38" s="42" t="s">
        <v>106</v>
      </c>
      <c r="V38" s="42" t="s">
        <v>106</v>
      </c>
      <c r="W38" s="331"/>
      <c r="X38" s="331"/>
      <c r="Y38" s="42"/>
      <c r="Z38" s="42" t="s">
        <v>106</v>
      </c>
      <c r="AA38" s="42" t="s">
        <v>106</v>
      </c>
      <c r="AB38" s="331"/>
      <c r="AC38" s="331"/>
      <c r="AD38" s="42"/>
      <c r="AE38" s="42" t="s">
        <v>107</v>
      </c>
      <c r="AF38" s="42" t="s">
        <v>107</v>
      </c>
      <c r="AG38" s="331"/>
      <c r="AH38" s="331"/>
      <c r="AI38" s="42"/>
      <c r="AJ38" s="42" t="s">
        <v>107</v>
      </c>
      <c r="AK38" s="42" t="s">
        <v>107</v>
      </c>
      <c r="AL38" s="331"/>
      <c r="AM38" s="331"/>
      <c r="AN38" s="42"/>
      <c r="AO38" s="42" t="s">
        <v>106</v>
      </c>
      <c r="AP38" s="42" t="s">
        <v>106</v>
      </c>
      <c r="AQ38" s="331"/>
      <c r="AR38" s="331"/>
      <c r="AS38" s="42"/>
      <c r="AT38" s="42" t="s">
        <v>107</v>
      </c>
      <c r="AU38" s="42" t="s">
        <v>107</v>
      </c>
      <c r="AV38" s="331"/>
      <c r="AW38" s="331"/>
      <c r="AX38" s="42"/>
      <c r="AY38" s="42" t="s">
        <v>107</v>
      </c>
      <c r="AZ38" s="42" t="s">
        <v>107</v>
      </c>
      <c r="BA38" s="331"/>
      <c r="BB38" s="331"/>
      <c r="BC38" s="42"/>
      <c r="BD38" s="42" t="s">
        <v>106</v>
      </c>
      <c r="BE38" s="42" t="s">
        <v>107</v>
      </c>
      <c r="BF38" s="331"/>
      <c r="BG38" s="331"/>
      <c r="BH38" s="42"/>
      <c r="BI38" s="42" t="s">
        <v>106</v>
      </c>
      <c r="BJ38" s="42" t="s">
        <v>106</v>
      </c>
      <c r="BK38" s="331"/>
      <c r="BL38" s="331"/>
      <c r="BM38" s="42"/>
      <c r="BN38" s="42"/>
      <c r="BO38" s="42" t="s">
        <v>107</v>
      </c>
      <c r="BP38" s="331"/>
      <c r="BQ38" s="331"/>
      <c r="BR38" s="42"/>
      <c r="BS38" s="42" t="s">
        <v>106</v>
      </c>
      <c r="BT38" s="42" t="s">
        <v>107</v>
      </c>
      <c r="BU38" s="331"/>
      <c r="BV38" s="331"/>
      <c r="BW38" s="42"/>
      <c r="BX38" s="42" t="s">
        <v>106</v>
      </c>
      <c r="BY38" s="42" t="s">
        <v>106</v>
      </c>
      <c r="BZ38" s="331"/>
      <c r="CA38" s="331"/>
      <c r="CB38" s="42"/>
      <c r="CC38" s="42" t="s">
        <v>107</v>
      </c>
      <c r="CD38" s="42" t="s">
        <v>107</v>
      </c>
      <c r="CE38" s="331"/>
      <c r="CF38" s="331"/>
      <c r="CG38" s="42"/>
      <c r="CH38" s="42" t="s">
        <v>106</v>
      </c>
      <c r="CI38" s="42" t="s">
        <v>107</v>
      </c>
      <c r="CJ38" s="331"/>
      <c r="CK38" s="331"/>
      <c r="CL38" s="42"/>
      <c r="CM38" s="42" t="s">
        <v>107</v>
      </c>
      <c r="CN38" s="42" t="s">
        <v>107</v>
      </c>
      <c r="CO38" s="331"/>
      <c r="CP38" s="331"/>
      <c r="CQ38" s="42"/>
      <c r="CR38" s="42" t="s">
        <v>107</v>
      </c>
      <c r="CS38" s="42" t="s">
        <v>107</v>
      </c>
      <c r="CT38" s="331"/>
      <c r="CU38" s="331"/>
      <c r="CV38" s="42"/>
      <c r="CW38" s="42" t="s">
        <v>107</v>
      </c>
      <c r="CX38" s="42" t="s">
        <v>107</v>
      </c>
      <c r="CY38" s="331"/>
      <c r="CZ38" s="331"/>
      <c r="DA38" s="42"/>
      <c r="DB38" s="42" t="s">
        <v>107</v>
      </c>
      <c r="DC38" s="42" t="s">
        <v>107</v>
      </c>
      <c r="DD38" s="331"/>
      <c r="DE38" s="331"/>
      <c r="DF38" s="42"/>
      <c r="DG38" s="42"/>
      <c r="DH38" s="42" t="s">
        <v>107</v>
      </c>
      <c r="DI38" s="331"/>
      <c r="DJ38" s="331"/>
      <c r="DK38" s="42"/>
      <c r="DL38" s="42" t="s">
        <v>106</v>
      </c>
      <c r="DM38" s="42" t="s">
        <v>107</v>
      </c>
      <c r="DN38" s="331"/>
      <c r="DO38" s="331"/>
      <c r="DP38" s="42"/>
      <c r="DQ38" s="42" t="s">
        <v>106</v>
      </c>
      <c r="DR38" s="42" t="s">
        <v>107</v>
      </c>
      <c r="DS38" s="331"/>
      <c r="DT38" s="331"/>
    </row>
    <row r="39" spans="1:131" s="102" customFormat="1" ht="51" customHeight="1" x14ac:dyDescent="0.2">
      <c r="A39" s="370"/>
      <c r="B39" s="342" t="s">
        <v>91</v>
      </c>
      <c r="C39" s="344" t="s">
        <v>93</v>
      </c>
      <c r="D39" s="56" t="s">
        <v>108</v>
      </c>
      <c r="E39" s="42"/>
      <c r="F39" s="42" t="s">
        <v>107</v>
      </c>
      <c r="G39" s="42" t="s">
        <v>107</v>
      </c>
      <c r="H39" s="329" t="s">
        <v>106</v>
      </c>
      <c r="I39" s="135" t="s">
        <v>586</v>
      </c>
      <c r="J39" s="42"/>
      <c r="K39" s="42" t="s">
        <v>107</v>
      </c>
      <c r="L39" s="42" t="s">
        <v>107</v>
      </c>
      <c r="M39" s="329" t="s">
        <v>107</v>
      </c>
      <c r="N39" s="329" t="s">
        <v>587</v>
      </c>
      <c r="O39" s="42"/>
      <c r="P39" s="42"/>
      <c r="Q39" s="42" t="s">
        <v>107</v>
      </c>
      <c r="R39" s="329"/>
      <c r="S39" s="329" t="s">
        <v>588</v>
      </c>
      <c r="T39" s="42"/>
      <c r="U39" s="42" t="s">
        <v>106</v>
      </c>
      <c r="V39" s="42" t="s">
        <v>107</v>
      </c>
      <c r="W39" s="329" t="s">
        <v>106</v>
      </c>
      <c r="X39" s="135" t="s">
        <v>765</v>
      </c>
      <c r="Y39" s="42"/>
      <c r="Z39" s="42" t="s">
        <v>107</v>
      </c>
      <c r="AA39" s="42" t="s">
        <v>107</v>
      </c>
      <c r="AB39" s="329" t="s">
        <v>107</v>
      </c>
      <c r="AC39" s="329" t="s">
        <v>589</v>
      </c>
      <c r="AD39" s="42"/>
      <c r="AE39" s="42" t="s">
        <v>107</v>
      </c>
      <c r="AF39" s="42" t="s">
        <v>107</v>
      </c>
      <c r="AG39" s="329" t="s">
        <v>115</v>
      </c>
      <c r="AH39" s="329" t="s">
        <v>590</v>
      </c>
      <c r="AI39" s="42"/>
      <c r="AJ39" s="42" t="s">
        <v>107</v>
      </c>
      <c r="AK39" s="42" t="s">
        <v>107</v>
      </c>
      <c r="AL39" s="329" t="s">
        <v>107</v>
      </c>
      <c r="AM39" s="329" t="s">
        <v>591</v>
      </c>
      <c r="AN39" s="42"/>
      <c r="AO39" s="42" t="s">
        <v>107</v>
      </c>
      <c r="AP39" s="42" t="s">
        <v>107</v>
      </c>
      <c r="AQ39" s="329" t="s">
        <v>115</v>
      </c>
      <c r="AR39" s="329" t="s">
        <v>592</v>
      </c>
      <c r="AS39" s="42"/>
      <c r="AT39" s="42"/>
      <c r="AU39" s="42" t="s">
        <v>107</v>
      </c>
      <c r="AV39" s="329"/>
      <c r="AW39" s="329" t="s">
        <v>593</v>
      </c>
      <c r="AX39" s="42"/>
      <c r="AY39" s="42" t="s">
        <v>107</v>
      </c>
      <c r="AZ39" s="42" t="s">
        <v>107</v>
      </c>
      <c r="BA39" s="329" t="s">
        <v>107</v>
      </c>
      <c r="BB39" s="329" t="s">
        <v>594</v>
      </c>
      <c r="BC39" s="42"/>
      <c r="BD39" s="42" t="s">
        <v>107</v>
      </c>
      <c r="BE39" s="42" t="s">
        <v>107</v>
      </c>
      <c r="BF39" s="329" t="s">
        <v>107</v>
      </c>
      <c r="BG39" s="329" t="s">
        <v>453</v>
      </c>
      <c r="BH39" s="42"/>
      <c r="BI39" s="42" t="s">
        <v>107</v>
      </c>
      <c r="BJ39" s="42" t="s">
        <v>107</v>
      </c>
      <c r="BK39" s="329" t="s">
        <v>107</v>
      </c>
      <c r="BL39" s="329" t="s">
        <v>595</v>
      </c>
      <c r="BM39" s="42"/>
      <c r="BN39" s="42"/>
      <c r="BO39" s="42" t="s">
        <v>107</v>
      </c>
      <c r="BP39" s="329"/>
      <c r="BQ39" s="329" t="s">
        <v>596</v>
      </c>
      <c r="BR39" s="42"/>
      <c r="BS39" s="42" t="s">
        <v>107</v>
      </c>
      <c r="BT39" s="42" t="s">
        <v>107</v>
      </c>
      <c r="BU39" s="329" t="s">
        <v>107</v>
      </c>
      <c r="BV39" s="329" t="s">
        <v>597</v>
      </c>
      <c r="BW39" s="42"/>
      <c r="BX39" s="42" t="s">
        <v>107</v>
      </c>
      <c r="BY39" s="42" t="s">
        <v>107</v>
      </c>
      <c r="BZ39" s="329" t="s">
        <v>107</v>
      </c>
      <c r="CA39" s="329" t="s">
        <v>597</v>
      </c>
      <c r="CB39" s="42"/>
      <c r="CC39" s="42" t="s">
        <v>107</v>
      </c>
      <c r="CD39" s="42" t="s">
        <v>107</v>
      </c>
      <c r="CE39" s="329" t="s">
        <v>107</v>
      </c>
      <c r="CF39" s="329" t="s">
        <v>597</v>
      </c>
      <c r="CG39" s="42"/>
      <c r="CH39" s="42" t="s">
        <v>107</v>
      </c>
      <c r="CI39" s="42" t="s">
        <v>107</v>
      </c>
      <c r="CJ39" s="329" t="s">
        <v>107</v>
      </c>
      <c r="CK39" s="329" t="s">
        <v>597</v>
      </c>
      <c r="CL39" s="42"/>
      <c r="CM39" s="42" t="s">
        <v>107</v>
      </c>
      <c r="CN39" s="42" t="s">
        <v>107</v>
      </c>
      <c r="CO39" s="329" t="s">
        <v>107</v>
      </c>
      <c r="CP39" s="329" t="s">
        <v>598</v>
      </c>
      <c r="CQ39" s="42"/>
      <c r="CR39" s="42"/>
      <c r="CS39" s="42" t="s">
        <v>107</v>
      </c>
      <c r="CT39" s="329"/>
      <c r="CU39" s="329" t="s">
        <v>597</v>
      </c>
      <c r="CV39" s="42"/>
      <c r="CW39" s="42" t="s">
        <v>107</v>
      </c>
      <c r="CX39" s="42" t="s">
        <v>107</v>
      </c>
      <c r="CY39" s="329" t="s">
        <v>107</v>
      </c>
      <c r="CZ39" s="329" t="s">
        <v>599</v>
      </c>
      <c r="DA39" s="42"/>
      <c r="DB39" s="42" t="s">
        <v>107</v>
      </c>
      <c r="DC39" s="42" t="s">
        <v>107</v>
      </c>
      <c r="DD39" s="329" t="s">
        <v>107</v>
      </c>
      <c r="DE39" s="329" t="s">
        <v>597</v>
      </c>
      <c r="DF39" s="42"/>
      <c r="DG39" s="42"/>
      <c r="DH39" s="42" t="s">
        <v>107</v>
      </c>
      <c r="DI39" s="329"/>
      <c r="DJ39" s="329" t="s">
        <v>597</v>
      </c>
      <c r="DK39" s="42"/>
      <c r="DL39" s="42" t="s">
        <v>107</v>
      </c>
      <c r="DM39" s="42" t="s">
        <v>107</v>
      </c>
      <c r="DN39" s="329" t="s">
        <v>107</v>
      </c>
      <c r="DO39" s="329" t="s">
        <v>597</v>
      </c>
      <c r="DP39" s="42"/>
      <c r="DQ39" s="42" t="s">
        <v>107</v>
      </c>
      <c r="DR39" s="42" t="s">
        <v>107</v>
      </c>
      <c r="DS39" s="329" t="s">
        <v>107</v>
      </c>
      <c r="DT39" s="329" t="s">
        <v>597</v>
      </c>
    </row>
    <row r="40" spans="1:131" s="102" customFormat="1" ht="51" customHeight="1" x14ac:dyDescent="0.2">
      <c r="A40" s="370"/>
      <c r="B40" s="342"/>
      <c r="C40" s="344"/>
      <c r="D40" s="56" t="s">
        <v>104</v>
      </c>
      <c r="E40" s="42"/>
      <c r="F40" s="42" t="s">
        <v>106</v>
      </c>
      <c r="G40" s="42" t="s">
        <v>106</v>
      </c>
      <c r="H40" s="330"/>
      <c r="I40" s="197"/>
      <c r="J40" s="42"/>
      <c r="K40" s="42" t="s">
        <v>107</v>
      </c>
      <c r="L40" s="42" t="s">
        <v>107</v>
      </c>
      <c r="M40" s="330"/>
      <c r="N40" s="330"/>
      <c r="O40" s="42"/>
      <c r="P40" s="42"/>
      <c r="Q40" s="42" t="s">
        <v>107</v>
      </c>
      <c r="R40" s="330"/>
      <c r="S40" s="330"/>
      <c r="T40" s="42"/>
      <c r="U40" s="42" t="s">
        <v>106</v>
      </c>
      <c r="V40" s="42" t="s">
        <v>106</v>
      </c>
      <c r="W40" s="330"/>
      <c r="X40" s="136"/>
      <c r="Y40" s="42"/>
      <c r="Z40" s="42" t="s">
        <v>107</v>
      </c>
      <c r="AA40" s="42" t="s">
        <v>107</v>
      </c>
      <c r="AB40" s="330"/>
      <c r="AC40" s="330"/>
      <c r="AD40" s="42"/>
      <c r="AE40" s="42" t="s">
        <v>106</v>
      </c>
      <c r="AF40" s="42" t="s">
        <v>106</v>
      </c>
      <c r="AG40" s="330"/>
      <c r="AH40" s="330"/>
      <c r="AI40" s="42"/>
      <c r="AJ40" s="42" t="s">
        <v>107</v>
      </c>
      <c r="AK40" s="42" t="s">
        <v>107</v>
      </c>
      <c r="AL40" s="330"/>
      <c r="AM40" s="330"/>
      <c r="AN40" s="42"/>
      <c r="AO40" s="42" t="s">
        <v>106</v>
      </c>
      <c r="AP40" s="42" t="s">
        <v>106</v>
      </c>
      <c r="AQ40" s="330"/>
      <c r="AR40" s="330"/>
      <c r="AS40" s="42"/>
      <c r="AT40" s="42"/>
      <c r="AU40" s="42" t="s">
        <v>106</v>
      </c>
      <c r="AV40" s="330"/>
      <c r="AW40" s="330"/>
      <c r="AX40" s="42"/>
      <c r="AY40" s="42" t="s">
        <v>107</v>
      </c>
      <c r="AZ40" s="42" t="s">
        <v>107</v>
      </c>
      <c r="BA40" s="330"/>
      <c r="BB40" s="330"/>
      <c r="BC40" s="42"/>
      <c r="BD40" s="42" t="s">
        <v>107</v>
      </c>
      <c r="BE40" s="42" t="s">
        <v>107</v>
      </c>
      <c r="BF40" s="330"/>
      <c r="BG40" s="330"/>
      <c r="BH40" s="42"/>
      <c r="BI40" s="42" t="s">
        <v>107</v>
      </c>
      <c r="BJ40" s="42" t="s">
        <v>107</v>
      </c>
      <c r="BK40" s="330"/>
      <c r="BL40" s="330"/>
      <c r="BM40" s="42"/>
      <c r="BN40" s="42"/>
      <c r="BO40" s="42" t="s">
        <v>107</v>
      </c>
      <c r="BP40" s="330"/>
      <c r="BQ40" s="330"/>
      <c r="BR40" s="42"/>
      <c r="BS40" s="42" t="s">
        <v>107</v>
      </c>
      <c r="BT40" s="42" t="s">
        <v>107</v>
      </c>
      <c r="BU40" s="330"/>
      <c r="BV40" s="330"/>
      <c r="BW40" s="42"/>
      <c r="BX40" s="42" t="s">
        <v>107</v>
      </c>
      <c r="BY40" s="42" t="s">
        <v>107</v>
      </c>
      <c r="BZ40" s="330"/>
      <c r="CA40" s="330"/>
      <c r="CB40" s="42"/>
      <c r="CC40" s="42" t="s">
        <v>107</v>
      </c>
      <c r="CD40" s="42" t="s">
        <v>107</v>
      </c>
      <c r="CE40" s="330"/>
      <c r="CF40" s="330"/>
      <c r="CG40" s="42"/>
      <c r="CH40" s="42" t="s">
        <v>107</v>
      </c>
      <c r="CI40" s="42" t="s">
        <v>107</v>
      </c>
      <c r="CJ40" s="330"/>
      <c r="CK40" s="330"/>
      <c r="CL40" s="42"/>
      <c r="CM40" s="42" t="s">
        <v>107</v>
      </c>
      <c r="CN40" s="42" t="s">
        <v>107</v>
      </c>
      <c r="CO40" s="330"/>
      <c r="CP40" s="330"/>
      <c r="CQ40" s="42"/>
      <c r="CR40" s="42"/>
      <c r="CS40" s="42" t="s">
        <v>107</v>
      </c>
      <c r="CT40" s="330"/>
      <c r="CU40" s="330"/>
      <c r="CV40" s="42"/>
      <c r="CW40" s="42" t="s">
        <v>107</v>
      </c>
      <c r="CX40" s="42" t="s">
        <v>107</v>
      </c>
      <c r="CY40" s="330"/>
      <c r="CZ40" s="330"/>
      <c r="DA40" s="42"/>
      <c r="DB40" s="42" t="s">
        <v>107</v>
      </c>
      <c r="DC40" s="42" t="s">
        <v>107</v>
      </c>
      <c r="DD40" s="330"/>
      <c r="DE40" s="330"/>
      <c r="DF40" s="42"/>
      <c r="DG40" s="42"/>
      <c r="DH40" s="42" t="s">
        <v>107</v>
      </c>
      <c r="DI40" s="330"/>
      <c r="DJ40" s="330"/>
      <c r="DK40" s="42"/>
      <c r="DL40" s="42" t="s">
        <v>107</v>
      </c>
      <c r="DM40" s="42" t="s">
        <v>107</v>
      </c>
      <c r="DN40" s="330"/>
      <c r="DO40" s="330"/>
      <c r="DP40" s="42"/>
      <c r="DQ40" s="42" t="s">
        <v>107</v>
      </c>
      <c r="DR40" s="42" t="s">
        <v>107</v>
      </c>
      <c r="DS40" s="330"/>
      <c r="DT40" s="330"/>
    </row>
    <row r="41" spans="1:131" s="102" customFormat="1" ht="51" customHeight="1" x14ac:dyDescent="0.2">
      <c r="A41" s="370"/>
      <c r="B41" s="342"/>
      <c r="C41" s="344"/>
      <c r="D41" s="56" t="s">
        <v>105</v>
      </c>
      <c r="E41" s="42"/>
      <c r="F41" s="42" t="s">
        <v>106</v>
      </c>
      <c r="G41" s="42" t="s">
        <v>106</v>
      </c>
      <c r="H41" s="330"/>
      <c r="I41" s="197"/>
      <c r="J41" s="42"/>
      <c r="K41" s="42" t="s">
        <v>107</v>
      </c>
      <c r="L41" s="42" t="s">
        <v>107</v>
      </c>
      <c r="M41" s="330"/>
      <c r="N41" s="330"/>
      <c r="O41" s="42"/>
      <c r="P41" s="42"/>
      <c r="Q41" s="42" t="s">
        <v>107</v>
      </c>
      <c r="R41" s="330"/>
      <c r="S41" s="330"/>
      <c r="T41" s="42"/>
      <c r="U41" s="42" t="s">
        <v>107</v>
      </c>
      <c r="V41" s="42" t="s">
        <v>107</v>
      </c>
      <c r="W41" s="330"/>
      <c r="X41" s="136"/>
      <c r="Y41" s="42"/>
      <c r="Z41" s="42" t="s">
        <v>107</v>
      </c>
      <c r="AA41" s="42" t="s">
        <v>107</v>
      </c>
      <c r="AB41" s="330"/>
      <c r="AC41" s="330"/>
      <c r="AD41" s="42"/>
      <c r="AE41" s="42" t="s">
        <v>106</v>
      </c>
      <c r="AF41" s="42" t="s">
        <v>106</v>
      </c>
      <c r="AG41" s="330"/>
      <c r="AH41" s="330"/>
      <c r="AI41" s="42"/>
      <c r="AJ41" s="42" t="s">
        <v>107</v>
      </c>
      <c r="AK41" s="42" t="s">
        <v>107</v>
      </c>
      <c r="AL41" s="330"/>
      <c r="AM41" s="330"/>
      <c r="AN41" s="42"/>
      <c r="AO41" s="42" t="s">
        <v>106</v>
      </c>
      <c r="AP41" s="42" t="s">
        <v>107</v>
      </c>
      <c r="AQ41" s="330"/>
      <c r="AR41" s="330"/>
      <c r="AS41" s="42"/>
      <c r="AT41" s="42"/>
      <c r="AU41" s="42" t="s">
        <v>106</v>
      </c>
      <c r="AV41" s="330"/>
      <c r="AW41" s="330"/>
      <c r="AX41" s="42"/>
      <c r="AY41" s="42" t="s">
        <v>107</v>
      </c>
      <c r="AZ41" s="42" t="s">
        <v>107</v>
      </c>
      <c r="BA41" s="330"/>
      <c r="BB41" s="330"/>
      <c r="BC41" s="42"/>
      <c r="BD41" s="42" t="s">
        <v>107</v>
      </c>
      <c r="BE41" s="42" t="s">
        <v>107</v>
      </c>
      <c r="BF41" s="330"/>
      <c r="BG41" s="330"/>
      <c r="BH41" s="42"/>
      <c r="BI41" s="42" t="s">
        <v>107</v>
      </c>
      <c r="BJ41" s="42" t="s">
        <v>107</v>
      </c>
      <c r="BK41" s="330"/>
      <c r="BL41" s="330"/>
      <c r="BM41" s="42"/>
      <c r="BN41" s="42"/>
      <c r="BO41" s="42" t="s">
        <v>107</v>
      </c>
      <c r="BP41" s="330"/>
      <c r="BQ41" s="330"/>
      <c r="BR41" s="42"/>
      <c r="BS41" s="42" t="s">
        <v>107</v>
      </c>
      <c r="BT41" s="42" t="s">
        <v>107</v>
      </c>
      <c r="BU41" s="330"/>
      <c r="BV41" s="330"/>
      <c r="BW41" s="42"/>
      <c r="BX41" s="42" t="s">
        <v>107</v>
      </c>
      <c r="BY41" s="42" t="s">
        <v>107</v>
      </c>
      <c r="BZ41" s="330"/>
      <c r="CA41" s="330"/>
      <c r="CB41" s="42"/>
      <c r="CC41" s="42" t="s">
        <v>107</v>
      </c>
      <c r="CD41" s="42" t="s">
        <v>107</v>
      </c>
      <c r="CE41" s="330"/>
      <c r="CF41" s="330"/>
      <c r="CG41" s="42"/>
      <c r="CH41" s="42" t="s">
        <v>107</v>
      </c>
      <c r="CI41" s="42" t="s">
        <v>107</v>
      </c>
      <c r="CJ41" s="330"/>
      <c r="CK41" s="330"/>
      <c r="CL41" s="42"/>
      <c r="CM41" s="42" t="s">
        <v>106</v>
      </c>
      <c r="CN41" s="42" t="s">
        <v>107</v>
      </c>
      <c r="CO41" s="330"/>
      <c r="CP41" s="330"/>
      <c r="CQ41" s="42"/>
      <c r="CR41" s="42"/>
      <c r="CS41" s="42" t="s">
        <v>107</v>
      </c>
      <c r="CT41" s="330"/>
      <c r="CU41" s="330"/>
      <c r="CV41" s="42"/>
      <c r="CW41" s="42" t="s">
        <v>107</v>
      </c>
      <c r="CX41" s="42" t="s">
        <v>107</v>
      </c>
      <c r="CY41" s="330"/>
      <c r="CZ41" s="330"/>
      <c r="DA41" s="42"/>
      <c r="DB41" s="42" t="s">
        <v>107</v>
      </c>
      <c r="DC41" s="42" t="s">
        <v>107</v>
      </c>
      <c r="DD41" s="330"/>
      <c r="DE41" s="330"/>
      <c r="DF41" s="42"/>
      <c r="DG41" s="42"/>
      <c r="DH41" s="42" t="s">
        <v>107</v>
      </c>
      <c r="DI41" s="330"/>
      <c r="DJ41" s="330"/>
      <c r="DK41" s="42"/>
      <c r="DL41" s="42" t="s">
        <v>107</v>
      </c>
      <c r="DM41" s="42" t="s">
        <v>107</v>
      </c>
      <c r="DN41" s="330"/>
      <c r="DO41" s="330"/>
      <c r="DP41" s="42"/>
      <c r="DQ41" s="42" t="s">
        <v>107</v>
      </c>
      <c r="DR41" s="42" t="s">
        <v>107</v>
      </c>
      <c r="DS41" s="330"/>
      <c r="DT41" s="330"/>
    </row>
    <row r="42" spans="1:131" s="102" customFormat="1" ht="51" customHeight="1" x14ac:dyDescent="0.2">
      <c r="A42" s="370"/>
      <c r="B42" s="343"/>
      <c r="C42" s="345"/>
      <c r="D42" s="58" t="s">
        <v>121</v>
      </c>
      <c r="E42" s="43"/>
      <c r="F42" s="43" t="s">
        <v>106</v>
      </c>
      <c r="G42" s="43" t="s">
        <v>106</v>
      </c>
      <c r="H42" s="330"/>
      <c r="I42" s="197"/>
      <c r="J42" s="43"/>
      <c r="K42" s="43" t="s">
        <v>107</v>
      </c>
      <c r="L42" s="43" t="s">
        <v>107</v>
      </c>
      <c r="M42" s="330"/>
      <c r="N42" s="330"/>
      <c r="O42" s="43"/>
      <c r="P42" s="43"/>
      <c r="Q42" s="43" t="s">
        <v>107</v>
      </c>
      <c r="R42" s="330"/>
      <c r="S42" s="330"/>
      <c r="T42" s="43"/>
      <c r="U42" s="43" t="s">
        <v>107</v>
      </c>
      <c r="V42" s="43" t="s">
        <v>107</v>
      </c>
      <c r="W42" s="330"/>
      <c r="X42" s="136"/>
      <c r="Y42" s="43"/>
      <c r="Z42" s="43" t="s">
        <v>107</v>
      </c>
      <c r="AA42" s="43" t="s">
        <v>107</v>
      </c>
      <c r="AB42" s="330"/>
      <c r="AC42" s="330"/>
      <c r="AD42" s="43"/>
      <c r="AE42" s="43" t="s">
        <v>106</v>
      </c>
      <c r="AF42" s="43" t="s">
        <v>106</v>
      </c>
      <c r="AG42" s="330"/>
      <c r="AH42" s="330"/>
      <c r="AI42" s="43"/>
      <c r="AJ42" s="43" t="s">
        <v>107</v>
      </c>
      <c r="AK42" s="43" t="s">
        <v>107</v>
      </c>
      <c r="AL42" s="330"/>
      <c r="AM42" s="330"/>
      <c r="AN42" s="43"/>
      <c r="AO42" s="43" t="s">
        <v>106</v>
      </c>
      <c r="AP42" s="43" t="s">
        <v>106</v>
      </c>
      <c r="AQ42" s="330"/>
      <c r="AR42" s="330"/>
      <c r="AS42" s="43"/>
      <c r="AT42" s="43"/>
      <c r="AU42" s="43" t="s">
        <v>106</v>
      </c>
      <c r="AV42" s="330"/>
      <c r="AW42" s="330"/>
      <c r="AX42" s="43"/>
      <c r="AY42" s="43" t="s">
        <v>66</v>
      </c>
      <c r="AZ42" s="43" t="s">
        <v>107</v>
      </c>
      <c r="BA42" s="330"/>
      <c r="BB42" s="330"/>
      <c r="BC42" s="43"/>
      <c r="BD42" s="43" t="s">
        <v>107</v>
      </c>
      <c r="BE42" s="43" t="s">
        <v>107</v>
      </c>
      <c r="BF42" s="330"/>
      <c r="BG42" s="330"/>
      <c r="BH42" s="43"/>
      <c r="BI42" s="43" t="s">
        <v>107</v>
      </c>
      <c r="BJ42" s="43" t="s">
        <v>107</v>
      </c>
      <c r="BK42" s="330"/>
      <c r="BL42" s="330"/>
      <c r="BM42" s="43"/>
      <c r="BN42" s="43"/>
      <c r="BO42" s="43" t="s">
        <v>107</v>
      </c>
      <c r="BP42" s="330"/>
      <c r="BQ42" s="330"/>
      <c r="BR42" s="43"/>
      <c r="BS42" s="43" t="s">
        <v>107</v>
      </c>
      <c r="BT42" s="43" t="s">
        <v>107</v>
      </c>
      <c r="BU42" s="330"/>
      <c r="BV42" s="330"/>
      <c r="BW42" s="43"/>
      <c r="BX42" s="43" t="s">
        <v>107</v>
      </c>
      <c r="BY42" s="43" t="s">
        <v>107</v>
      </c>
      <c r="BZ42" s="330"/>
      <c r="CA42" s="330"/>
      <c r="CB42" s="43"/>
      <c r="CC42" s="43" t="s">
        <v>107</v>
      </c>
      <c r="CD42" s="43" t="s">
        <v>107</v>
      </c>
      <c r="CE42" s="330"/>
      <c r="CF42" s="330"/>
      <c r="CG42" s="43"/>
      <c r="CH42" s="43" t="s">
        <v>107</v>
      </c>
      <c r="CI42" s="43" t="s">
        <v>107</v>
      </c>
      <c r="CJ42" s="330"/>
      <c r="CK42" s="330"/>
      <c r="CL42" s="43"/>
      <c r="CM42" s="43" t="s">
        <v>106</v>
      </c>
      <c r="CN42" s="43" t="s">
        <v>107</v>
      </c>
      <c r="CO42" s="330"/>
      <c r="CP42" s="330"/>
      <c r="CQ42" s="43"/>
      <c r="CR42" s="43"/>
      <c r="CS42" s="43" t="s">
        <v>107</v>
      </c>
      <c r="CT42" s="330"/>
      <c r="CU42" s="330"/>
      <c r="CV42" s="43"/>
      <c r="CW42" s="43" t="s">
        <v>107</v>
      </c>
      <c r="CX42" s="43" t="s">
        <v>107</v>
      </c>
      <c r="CY42" s="330"/>
      <c r="CZ42" s="330"/>
      <c r="DA42" s="43"/>
      <c r="DB42" s="43" t="s">
        <v>107</v>
      </c>
      <c r="DC42" s="43" t="s">
        <v>107</v>
      </c>
      <c r="DD42" s="330"/>
      <c r="DE42" s="330"/>
      <c r="DF42" s="43"/>
      <c r="DG42" s="43"/>
      <c r="DH42" s="43" t="s">
        <v>107</v>
      </c>
      <c r="DI42" s="330"/>
      <c r="DJ42" s="330"/>
      <c r="DK42" s="43"/>
      <c r="DL42" s="43" t="s">
        <v>107</v>
      </c>
      <c r="DM42" s="43" t="s">
        <v>107</v>
      </c>
      <c r="DN42" s="330"/>
      <c r="DO42" s="330"/>
      <c r="DP42" s="43"/>
      <c r="DQ42" s="43" t="s">
        <v>107</v>
      </c>
      <c r="DR42" s="43" t="s">
        <v>107</v>
      </c>
      <c r="DS42" s="330"/>
      <c r="DT42" s="330"/>
      <c r="DU42" s="61" t="s">
        <v>135</v>
      </c>
      <c r="DV42" s="61" t="s">
        <v>136</v>
      </c>
      <c r="DW42" s="61" t="s">
        <v>137</v>
      </c>
      <c r="DX42" s="61" t="s">
        <v>138</v>
      </c>
      <c r="DY42" s="59"/>
      <c r="DZ42" s="61" t="s">
        <v>150</v>
      </c>
      <c r="EA42" s="61" t="s">
        <v>151</v>
      </c>
    </row>
    <row r="43" spans="1:131" ht="34.5" customHeight="1" x14ac:dyDescent="0.2">
      <c r="A43" s="138" t="s">
        <v>133</v>
      </c>
      <c r="B43" s="139"/>
      <c r="C43" s="139"/>
      <c r="D43" s="140"/>
      <c r="E43" s="35">
        <f>COUNTIF(E7:E42,"SI ")</f>
        <v>0</v>
      </c>
      <c r="F43" s="35">
        <f t="shared" ref="F43:BQ43" si="0">COUNTIF(F7:F42,"SI ")</f>
        <v>14</v>
      </c>
      <c r="G43" s="35">
        <f t="shared" si="0"/>
        <v>20</v>
      </c>
      <c r="H43" s="35">
        <f t="shared" si="0"/>
        <v>5</v>
      </c>
      <c r="I43" s="35">
        <f t="shared" si="0"/>
        <v>0</v>
      </c>
      <c r="J43" s="35">
        <f t="shared" si="0"/>
        <v>0</v>
      </c>
      <c r="K43" s="35">
        <f t="shared" si="0"/>
        <v>0</v>
      </c>
      <c r="L43" s="35">
        <f t="shared" si="0"/>
        <v>0</v>
      </c>
      <c r="M43" s="35">
        <f t="shared" si="0"/>
        <v>0</v>
      </c>
      <c r="N43" s="35">
        <f t="shared" si="0"/>
        <v>0</v>
      </c>
      <c r="O43" s="35">
        <f t="shared" si="0"/>
        <v>0</v>
      </c>
      <c r="P43" s="35">
        <f t="shared" si="0"/>
        <v>0</v>
      </c>
      <c r="Q43" s="35">
        <f t="shared" si="0"/>
        <v>0</v>
      </c>
      <c r="R43" s="35">
        <f t="shared" si="0"/>
        <v>0</v>
      </c>
      <c r="S43" s="35">
        <f t="shared" si="0"/>
        <v>0</v>
      </c>
      <c r="T43" s="35">
        <f t="shared" si="0"/>
        <v>0</v>
      </c>
      <c r="U43" s="35">
        <f t="shared" si="0"/>
        <v>18</v>
      </c>
      <c r="V43" s="35">
        <f t="shared" si="0"/>
        <v>12</v>
      </c>
      <c r="W43" s="35">
        <f t="shared" si="0"/>
        <v>6</v>
      </c>
      <c r="X43" s="35">
        <f t="shared" si="0"/>
        <v>0</v>
      </c>
      <c r="Y43" s="35">
        <f t="shared" si="0"/>
        <v>0</v>
      </c>
      <c r="Z43" s="35">
        <f t="shared" si="0"/>
        <v>10</v>
      </c>
      <c r="AA43" s="35">
        <f t="shared" si="0"/>
        <v>9</v>
      </c>
      <c r="AB43" s="35">
        <f t="shared" si="0"/>
        <v>3</v>
      </c>
      <c r="AC43" s="35">
        <f t="shared" si="0"/>
        <v>0</v>
      </c>
      <c r="AD43" s="35">
        <f t="shared" si="0"/>
        <v>0</v>
      </c>
      <c r="AE43" s="35">
        <f t="shared" si="0"/>
        <v>8</v>
      </c>
      <c r="AF43" s="35">
        <f t="shared" si="0"/>
        <v>5</v>
      </c>
      <c r="AG43" s="35">
        <f t="shared" si="0"/>
        <v>0</v>
      </c>
      <c r="AH43" s="35">
        <f t="shared" si="0"/>
        <v>0</v>
      </c>
      <c r="AI43" s="35">
        <f t="shared" si="0"/>
        <v>0</v>
      </c>
      <c r="AJ43" s="35">
        <f t="shared" si="0"/>
        <v>0</v>
      </c>
      <c r="AK43" s="35">
        <f t="shared" si="0"/>
        <v>0</v>
      </c>
      <c r="AL43" s="35">
        <f t="shared" si="0"/>
        <v>0</v>
      </c>
      <c r="AM43" s="35">
        <f t="shared" si="0"/>
        <v>0</v>
      </c>
      <c r="AN43" s="35">
        <f t="shared" si="0"/>
        <v>0</v>
      </c>
      <c r="AO43" s="35">
        <f t="shared" si="0"/>
        <v>24</v>
      </c>
      <c r="AP43" s="35">
        <f t="shared" si="0"/>
        <v>22</v>
      </c>
      <c r="AQ43" s="35">
        <f t="shared" si="0"/>
        <v>7</v>
      </c>
      <c r="AR43" s="35">
        <f t="shared" si="0"/>
        <v>0</v>
      </c>
      <c r="AS43" s="35">
        <f t="shared" si="0"/>
        <v>0</v>
      </c>
      <c r="AT43" s="35">
        <f t="shared" si="0"/>
        <v>23</v>
      </c>
      <c r="AU43" s="35">
        <f t="shared" si="0"/>
        <v>23</v>
      </c>
      <c r="AV43" s="35">
        <f t="shared" si="0"/>
        <v>7</v>
      </c>
      <c r="AW43" s="35">
        <f t="shared" si="0"/>
        <v>0</v>
      </c>
      <c r="AX43" s="35">
        <f t="shared" si="0"/>
        <v>0</v>
      </c>
      <c r="AY43" s="35">
        <f t="shared" si="0"/>
        <v>5</v>
      </c>
      <c r="AZ43" s="35">
        <f t="shared" si="0"/>
        <v>0</v>
      </c>
      <c r="BA43" s="35">
        <f t="shared" si="0"/>
        <v>1</v>
      </c>
      <c r="BB43" s="35">
        <f t="shared" si="0"/>
        <v>0</v>
      </c>
      <c r="BC43" s="35">
        <f t="shared" si="0"/>
        <v>0</v>
      </c>
      <c r="BD43" s="35">
        <f t="shared" si="0"/>
        <v>6</v>
      </c>
      <c r="BE43" s="35">
        <f t="shared" si="0"/>
        <v>2</v>
      </c>
      <c r="BF43" s="35">
        <f t="shared" si="0"/>
        <v>1</v>
      </c>
      <c r="BG43" s="35">
        <f t="shared" si="0"/>
        <v>0</v>
      </c>
      <c r="BH43" s="35">
        <f t="shared" si="0"/>
        <v>0</v>
      </c>
      <c r="BI43" s="35">
        <f t="shared" si="0"/>
        <v>8</v>
      </c>
      <c r="BJ43" s="35">
        <f t="shared" si="0"/>
        <v>6</v>
      </c>
      <c r="BK43" s="35">
        <f t="shared" si="0"/>
        <v>2</v>
      </c>
      <c r="BL43" s="35">
        <f t="shared" si="0"/>
        <v>0</v>
      </c>
      <c r="BM43" s="35">
        <f t="shared" si="0"/>
        <v>0</v>
      </c>
      <c r="BN43" s="35">
        <f t="shared" si="0"/>
        <v>3</v>
      </c>
      <c r="BO43" s="35">
        <f t="shared" si="0"/>
        <v>2</v>
      </c>
      <c r="BP43" s="35">
        <f t="shared" si="0"/>
        <v>0</v>
      </c>
      <c r="BQ43" s="35">
        <f t="shared" si="0"/>
        <v>0</v>
      </c>
      <c r="BR43" s="35">
        <f t="shared" ref="BR43:DT43" si="1">COUNTIF(BR7:BR42,"SI ")</f>
        <v>0</v>
      </c>
      <c r="BS43" s="35">
        <f t="shared" si="1"/>
        <v>18</v>
      </c>
      <c r="BT43" s="35">
        <f t="shared" si="1"/>
        <v>11</v>
      </c>
      <c r="BU43" s="35">
        <f t="shared" si="1"/>
        <v>7</v>
      </c>
      <c r="BV43" s="35">
        <f t="shared" si="1"/>
        <v>0</v>
      </c>
      <c r="BW43" s="35">
        <f t="shared" si="1"/>
        <v>0</v>
      </c>
      <c r="BX43" s="35">
        <f t="shared" si="1"/>
        <v>4</v>
      </c>
      <c r="BY43" s="35">
        <f t="shared" si="1"/>
        <v>2</v>
      </c>
      <c r="BZ43" s="35">
        <f t="shared" si="1"/>
        <v>2</v>
      </c>
      <c r="CA43" s="35">
        <f t="shared" si="1"/>
        <v>0</v>
      </c>
      <c r="CB43" s="35">
        <f t="shared" si="1"/>
        <v>0</v>
      </c>
      <c r="CC43" s="35">
        <f t="shared" si="1"/>
        <v>3</v>
      </c>
      <c r="CD43" s="35">
        <f t="shared" si="1"/>
        <v>1</v>
      </c>
      <c r="CE43" s="35">
        <f t="shared" si="1"/>
        <v>0</v>
      </c>
      <c r="CF43" s="35">
        <f t="shared" si="1"/>
        <v>0</v>
      </c>
      <c r="CG43" s="35">
        <f t="shared" si="1"/>
        <v>0</v>
      </c>
      <c r="CH43" s="35">
        <f t="shared" si="1"/>
        <v>4</v>
      </c>
      <c r="CI43" s="35">
        <f t="shared" si="1"/>
        <v>0</v>
      </c>
      <c r="CJ43" s="35">
        <f t="shared" si="1"/>
        <v>1</v>
      </c>
      <c r="CK43" s="35">
        <f t="shared" si="1"/>
        <v>0</v>
      </c>
      <c r="CL43" s="35">
        <f t="shared" si="1"/>
        <v>0</v>
      </c>
      <c r="CM43" s="35">
        <f t="shared" si="1"/>
        <v>11</v>
      </c>
      <c r="CN43" s="35">
        <f t="shared" si="1"/>
        <v>4</v>
      </c>
      <c r="CO43" s="35">
        <f t="shared" si="1"/>
        <v>4</v>
      </c>
      <c r="CP43" s="35">
        <f t="shared" si="1"/>
        <v>0</v>
      </c>
      <c r="CQ43" s="35">
        <f t="shared" si="1"/>
        <v>0</v>
      </c>
      <c r="CR43" s="35">
        <f t="shared" si="1"/>
        <v>4</v>
      </c>
      <c r="CS43" s="35">
        <f t="shared" si="1"/>
        <v>0</v>
      </c>
      <c r="CT43" s="35">
        <f t="shared" si="1"/>
        <v>1</v>
      </c>
      <c r="CU43" s="35">
        <f t="shared" si="1"/>
        <v>0</v>
      </c>
      <c r="CV43" s="35">
        <f t="shared" si="1"/>
        <v>0</v>
      </c>
      <c r="CW43" s="35">
        <f t="shared" si="1"/>
        <v>5</v>
      </c>
      <c r="CX43" s="35">
        <f t="shared" si="1"/>
        <v>0</v>
      </c>
      <c r="CY43" s="35">
        <f t="shared" si="1"/>
        <v>1</v>
      </c>
      <c r="CZ43" s="35">
        <f t="shared" si="1"/>
        <v>0</v>
      </c>
      <c r="DA43" s="35">
        <f t="shared" si="1"/>
        <v>0</v>
      </c>
      <c r="DB43" s="35">
        <f t="shared" si="1"/>
        <v>3</v>
      </c>
      <c r="DC43" s="35">
        <f t="shared" si="1"/>
        <v>0</v>
      </c>
      <c r="DD43" s="35">
        <f t="shared" si="1"/>
        <v>0</v>
      </c>
      <c r="DE43" s="35">
        <f t="shared" si="1"/>
        <v>0</v>
      </c>
      <c r="DF43" s="35">
        <f t="shared" si="1"/>
        <v>0</v>
      </c>
      <c r="DG43" s="35">
        <f t="shared" si="1"/>
        <v>0</v>
      </c>
      <c r="DH43" s="35">
        <f t="shared" si="1"/>
        <v>1</v>
      </c>
      <c r="DI43" s="35">
        <f t="shared" si="1"/>
        <v>0</v>
      </c>
      <c r="DJ43" s="35">
        <f t="shared" si="1"/>
        <v>0</v>
      </c>
      <c r="DK43" s="35">
        <f t="shared" si="1"/>
        <v>0</v>
      </c>
      <c r="DL43" s="35">
        <f t="shared" si="1"/>
        <v>15</v>
      </c>
      <c r="DM43" s="35">
        <f t="shared" si="1"/>
        <v>14</v>
      </c>
      <c r="DN43" s="35">
        <f t="shared" si="1"/>
        <v>4</v>
      </c>
      <c r="DO43" s="35">
        <f t="shared" si="1"/>
        <v>0</v>
      </c>
      <c r="DP43" s="35">
        <f t="shared" si="1"/>
        <v>0</v>
      </c>
      <c r="DQ43" s="35">
        <f t="shared" si="1"/>
        <v>8</v>
      </c>
      <c r="DR43" s="35">
        <f t="shared" si="1"/>
        <v>3</v>
      </c>
      <c r="DS43" s="35">
        <f t="shared" si="1"/>
        <v>1</v>
      </c>
      <c r="DT43" s="35">
        <f t="shared" si="1"/>
        <v>0</v>
      </c>
      <c r="DU43" s="63">
        <f>SUM(E43+J43+O43+T43+Y43+AD43+AI43+AN43+AS43+AX43+BC43+BH43+BM43+BR43+BW43+CB43+CG43+CL43+CQ43+CV43+DA43+DF43+DK43+DP43)</f>
        <v>0</v>
      </c>
      <c r="DV43" s="63">
        <f>SUM(F43+K43+P43+U43+Z43+AE43+AJ43+AO43+AT43+AY43+BD43+BI43+BN43+BS43+BX43+CC43+CH43+CM43+CR43+CW43+DB43+DG43+DL43+DQ43)</f>
        <v>194</v>
      </c>
      <c r="DW43" s="63">
        <f>SUM(G43+L43+Q43+V43+AA43+AF43+AK43+AP43+AU43+AZ43+BE43+BJ43+BO43+BT43+BY43+CD43+CI43+CN43+CS43+CX43+DC43+DH43+DM43+DR43)</f>
        <v>137</v>
      </c>
      <c r="DX43" s="63">
        <f>SUM(H43+M43+R43+W43+AB43+AG43+AL43+AQ43+AV43+BA43+BF43+BK43+BP43+BU43+BZ43+CE43+CJ43+CO43+CT43+CY43+DD43+DI43+DN43+DS43)</f>
        <v>53</v>
      </c>
      <c r="DZ43" s="63">
        <f>36*25</f>
        <v>900</v>
      </c>
      <c r="EA43" s="63">
        <f>11*25</f>
        <v>275</v>
      </c>
    </row>
    <row r="44" spans="1:131" ht="34.5" customHeight="1" x14ac:dyDescent="0.2">
      <c r="A44" s="141" t="s">
        <v>134</v>
      </c>
      <c r="B44" s="142"/>
      <c r="C44" s="142"/>
      <c r="D44" s="143"/>
      <c r="E44" s="35">
        <f>COUNTIF(E7:E42,"NO ")</f>
        <v>0</v>
      </c>
      <c r="F44" s="35">
        <f t="shared" ref="F44:BQ44" si="2">COUNTIF(F7:F42,"NO ")</f>
        <v>17</v>
      </c>
      <c r="G44" s="35">
        <f t="shared" si="2"/>
        <v>11</v>
      </c>
      <c r="H44" s="35">
        <f t="shared" si="2"/>
        <v>5</v>
      </c>
      <c r="I44" s="35">
        <f t="shared" si="2"/>
        <v>0</v>
      </c>
      <c r="J44" s="35">
        <f t="shared" si="2"/>
        <v>0</v>
      </c>
      <c r="K44" s="35">
        <f t="shared" si="2"/>
        <v>30</v>
      </c>
      <c r="L44" s="35">
        <f t="shared" si="2"/>
        <v>30</v>
      </c>
      <c r="M44" s="35">
        <f t="shared" si="2"/>
        <v>10</v>
      </c>
      <c r="N44" s="35">
        <f t="shared" si="2"/>
        <v>0</v>
      </c>
      <c r="O44" s="35">
        <f t="shared" si="2"/>
        <v>0</v>
      </c>
      <c r="P44" s="35">
        <f t="shared" si="2"/>
        <v>20</v>
      </c>
      <c r="Q44" s="35">
        <f t="shared" si="2"/>
        <v>31</v>
      </c>
      <c r="R44" s="35">
        <f t="shared" si="2"/>
        <v>7</v>
      </c>
      <c r="S44" s="35">
        <f t="shared" si="2"/>
        <v>0</v>
      </c>
      <c r="T44" s="35">
        <f t="shared" si="2"/>
        <v>0</v>
      </c>
      <c r="U44" s="35">
        <f t="shared" si="2"/>
        <v>13</v>
      </c>
      <c r="V44" s="35">
        <f t="shared" si="2"/>
        <v>19</v>
      </c>
      <c r="W44" s="35">
        <f t="shared" si="2"/>
        <v>4</v>
      </c>
      <c r="X44" s="35">
        <f t="shared" si="2"/>
        <v>0</v>
      </c>
      <c r="Y44" s="35">
        <f t="shared" si="2"/>
        <v>0</v>
      </c>
      <c r="Z44" s="35">
        <f t="shared" si="2"/>
        <v>21</v>
      </c>
      <c r="AA44" s="35">
        <f t="shared" si="2"/>
        <v>22</v>
      </c>
      <c r="AB44" s="35">
        <f t="shared" si="2"/>
        <v>7</v>
      </c>
      <c r="AC44" s="35">
        <f t="shared" si="2"/>
        <v>0</v>
      </c>
      <c r="AD44" s="35">
        <f t="shared" si="2"/>
        <v>0</v>
      </c>
      <c r="AE44" s="35">
        <f t="shared" si="2"/>
        <v>23</v>
      </c>
      <c r="AF44" s="35">
        <f t="shared" si="2"/>
        <v>26</v>
      </c>
      <c r="AG44" s="35">
        <f t="shared" si="2"/>
        <v>6</v>
      </c>
      <c r="AH44" s="35">
        <f t="shared" si="2"/>
        <v>0</v>
      </c>
      <c r="AI44" s="35">
        <f t="shared" si="2"/>
        <v>0</v>
      </c>
      <c r="AJ44" s="35">
        <f t="shared" si="2"/>
        <v>31</v>
      </c>
      <c r="AK44" s="35">
        <f t="shared" si="2"/>
        <v>31</v>
      </c>
      <c r="AL44" s="35">
        <f t="shared" si="2"/>
        <v>10</v>
      </c>
      <c r="AM44" s="35">
        <f t="shared" si="2"/>
        <v>0</v>
      </c>
      <c r="AN44" s="35">
        <f t="shared" si="2"/>
        <v>0</v>
      </c>
      <c r="AO44" s="35">
        <f t="shared" si="2"/>
        <v>7</v>
      </c>
      <c r="AP44" s="35">
        <f t="shared" si="2"/>
        <v>9</v>
      </c>
      <c r="AQ44" s="35">
        <f t="shared" si="2"/>
        <v>2</v>
      </c>
      <c r="AR44" s="35">
        <f t="shared" si="2"/>
        <v>0</v>
      </c>
      <c r="AS44" s="35">
        <f t="shared" si="2"/>
        <v>0</v>
      </c>
      <c r="AT44" s="35">
        <f t="shared" si="2"/>
        <v>4</v>
      </c>
      <c r="AU44" s="35">
        <f t="shared" si="2"/>
        <v>8</v>
      </c>
      <c r="AV44" s="35">
        <f t="shared" si="2"/>
        <v>1</v>
      </c>
      <c r="AW44" s="35">
        <f t="shared" si="2"/>
        <v>0</v>
      </c>
      <c r="AX44" s="35">
        <f t="shared" si="2"/>
        <v>0</v>
      </c>
      <c r="AY44" s="35">
        <f t="shared" si="2"/>
        <v>25</v>
      </c>
      <c r="AZ44" s="35">
        <f t="shared" si="2"/>
        <v>31</v>
      </c>
      <c r="BA44" s="35">
        <f t="shared" si="2"/>
        <v>8</v>
      </c>
      <c r="BB44" s="35">
        <f t="shared" si="2"/>
        <v>0</v>
      </c>
      <c r="BC44" s="35">
        <f t="shared" si="2"/>
        <v>0</v>
      </c>
      <c r="BD44" s="35">
        <f t="shared" si="2"/>
        <v>25</v>
      </c>
      <c r="BE44" s="35">
        <f t="shared" si="2"/>
        <v>29</v>
      </c>
      <c r="BF44" s="35">
        <f t="shared" si="2"/>
        <v>9</v>
      </c>
      <c r="BG44" s="35">
        <f t="shared" si="2"/>
        <v>0</v>
      </c>
      <c r="BH44" s="35">
        <f t="shared" si="2"/>
        <v>0</v>
      </c>
      <c r="BI44" s="35">
        <f t="shared" si="2"/>
        <v>23</v>
      </c>
      <c r="BJ44" s="35">
        <f t="shared" si="2"/>
        <v>25</v>
      </c>
      <c r="BK44" s="35">
        <f t="shared" si="2"/>
        <v>8</v>
      </c>
      <c r="BL44" s="35">
        <f t="shared" si="2"/>
        <v>0</v>
      </c>
      <c r="BM44" s="35">
        <f t="shared" si="2"/>
        <v>0</v>
      </c>
      <c r="BN44" s="35">
        <f t="shared" si="2"/>
        <v>16</v>
      </c>
      <c r="BO44" s="35">
        <f t="shared" si="2"/>
        <v>29</v>
      </c>
      <c r="BP44" s="35">
        <f t="shared" si="2"/>
        <v>5</v>
      </c>
      <c r="BQ44" s="35">
        <f t="shared" si="2"/>
        <v>0</v>
      </c>
      <c r="BR44" s="35">
        <f t="shared" ref="BR44:DT44" si="3">COUNTIF(BR7:BR42,"NO ")</f>
        <v>0</v>
      </c>
      <c r="BS44" s="35">
        <f t="shared" si="3"/>
        <v>13</v>
      </c>
      <c r="BT44" s="35">
        <f t="shared" si="3"/>
        <v>20</v>
      </c>
      <c r="BU44" s="35">
        <f t="shared" si="3"/>
        <v>3</v>
      </c>
      <c r="BV44" s="35">
        <f t="shared" si="3"/>
        <v>0</v>
      </c>
      <c r="BW44" s="35">
        <f t="shared" si="3"/>
        <v>0</v>
      </c>
      <c r="BX44" s="35">
        <f t="shared" si="3"/>
        <v>27</v>
      </c>
      <c r="BY44" s="35">
        <f t="shared" si="3"/>
        <v>29</v>
      </c>
      <c r="BZ44" s="35">
        <f t="shared" si="3"/>
        <v>8</v>
      </c>
      <c r="CA44" s="35">
        <f t="shared" si="3"/>
        <v>0</v>
      </c>
      <c r="CB44" s="35">
        <f t="shared" si="3"/>
        <v>0</v>
      </c>
      <c r="CC44" s="35">
        <f t="shared" si="3"/>
        <v>28</v>
      </c>
      <c r="CD44" s="35">
        <f t="shared" si="3"/>
        <v>30</v>
      </c>
      <c r="CE44" s="35">
        <f t="shared" si="3"/>
        <v>10</v>
      </c>
      <c r="CF44" s="35">
        <f t="shared" si="3"/>
        <v>0</v>
      </c>
      <c r="CG44" s="35">
        <f t="shared" si="3"/>
        <v>0</v>
      </c>
      <c r="CH44" s="35">
        <f t="shared" si="3"/>
        <v>27</v>
      </c>
      <c r="CI44" s="35">
        <f t="shared" si="3"/>
        <v>31</v>
      </c>
      <c r="CJ44" s="35">
        <f t="shared" si="3"/>
        <v>9</v>
      </c>
      <c r="CK44" s="35">
        <f t="shared" si="3"/>
        <v>0</v>
      </c>
      <c r="CL44" s="35">
        <f t="shared" si="3"/>
        <v>0</v>
      </c>
      <c r="CM44" s="35">
        <f t="shared" si="3"/>
        <v>20</v>
      </c>
      <c r="CN44" s="35">
        <f t="shared" si="3"/>
        <v>27</v>
      </c>
      <c r="CO44" s="35">
        <f t="shared" si="3"/>
        <v>6</v>
      </c>
      <c r="CP44" s="35">
        <f t="shared" si="3"/>
        <v>0</v>
      </c>
      <c r="CQ44" s="35">
        <f t="shared" si="3"/>
        <v>0</v>
      </c>
      <c r="CR44" s="35">
        <f t="shared" si="3"/>
        <v>23</v>
      </c>
      <c r="CS44" s="35">
        <f t="shared" si="3"/>
        <v>31</v>
      </c>
      <c r="CT44" s="35">
        <f t="shared" si="3"/>
        <v>8</v>
      </c>
      <c r="CU44" s="35">
        <f t="shared" si="3"/>
        <v>0</v>
      </c>
      <c r="CV44" s="35">
        <f t="shared" si="3"/>
        <v>0</v>
      </c>
      <c r="CW44" s="35">
        <f t="shared" si="3"/>
        <v>26</v>
      </c>
      <c r="CX44" s="35">
        <f t="shared" si="3"/>
        <v>31</v>
      </c>
      <c r="CY44" s="35">
        <f t="shared" si="3"/>
        <v>9</v>
      </c>
      <c r="CZ44" s="35">
        <f t="shared" si="3"/>
        <v>0</v>
      </c>
      <c r="DA44" s="35">
        <f t="shared" si="3"/>
        <v>0</v>
      </c>
      <c r="DB44" s="35">
        <f t="shared" si="3"/>
        <v>28</v>
      </c>
      <c r="DC44" s="35">
        <f t="shared" si="3"/>
        <v>31</v>
      </c>
      <c r="DD44" s="35">
        <f t="shared" si="3"/>
        <v>10</v>
      </c>
      <c r="DE44" s="35">
        <f t="shared" si="3"/>
        <v>0</v>
      </c>
      <c r="DF44" s="35">
        <f t="shared" si="3"/>
        <v>0</v>
      </c>
      <c r="DG44" s="35">
        <f t="shared" si="3"/>
        <v>11</v>
      </c>
      <c r="DH44" s="35">
        <f t="shared" si="3"/>
        <v>30</v>
      </c>
      <c r="DI44" s="35">
        <f t="shared" si="3"/>
        <v>3</v>
      </c>
      <c r="DJ44" s="35">
        <f t="shared" si="3"/>
        <v>0</v>
      </c>
      <c r="DK44" s="35">
        <f t="shared" si="3"/>
        <v>0</v>
      </c>
      <c r="DL44" s="35">
        <f t="shared" si="3"/>
        <v>12</v>
      </c>
      <c r="DM44" s="35">
        <f t="shared" si="3"/>
        <v>17</v>
      </c>
      <c r="DN44" s="35">
        <f t="shared" si="3"/>
        <v>5</v>
      </c>
      <c r="DO44" s="35">
        <f t="shared" si="3"/>
        <v>0</v>
      </c>
      <c r="DP44" s="35">
        <f t="shared" si="3"/>
        <v>0</v>
      </c>
      <c r="DQ44" s="35">
        <f t="shared" si="3"/>
        <v>23</v>
      </c>
      <c r="DR44" s="35">
        <f t="shared" si="3"/>
        <v>28</v>
      </c>
      <c r="DS44" s="35">
        <f t="shared" si="3"/>
        <v>9</v>
      </c>
      <c r="DT44" s="35">
        <f t="shared" si="3"/>
        <v>0</v>
      </c>
      <c r="DU44" s="63">
        <f t="shared" ref="DU44:DU47" si="4">SUM(E44+J44+O44+T44+Y44+AD44+AI44+AN44+AS44+AX44+BC44+BH44+BM44+BR44+BW44+CB44+CG44+CL44+CQ44+CV44+DA44+DF44+DK44+DP44)</f>
        <v>0</v>
      </c>
      <c r="DV44" s="63">
        <f t="shared" ref="DV44:DV47" si="5">SUM(F44+K44+P44+U44+Z44+AE44+AJ44+AO44+AT44+AY44+BD44+BI44+BN44+BS44+BX44+CC44+CH44+CM44+CR44+CW44+DB44+DG44+DL44+DQ44)</f>
        <v>493</v>
      </c>
      <c r="DW44" s="63">
        <f t="shared" ref="DW44:DW47" si="6">SUM(G44+L44+Q44+V44+AA44+AF44+AK44+AP44+AU44+AZ44+BE44+BJ44+BO44+BT44+BY44+CD44+CI44+CN44+CS44+CX44+DC44+DH44+DM44+DR44)</f>
        <v>606</v>
      </c>
      <c r="DX44" s="63">
        <f t="shared" ref="DX44:DX47" si="7">SUM(H44+M44+R44+W44+AB44+AG44+AL44+AQ44+AV44+BA44+BF44+BK44+BP44+BU44+BZ44+CE44+CJ44+CO44+CT44+CY44+DD44+DI44+DN44+DS44)</f>
        <v>162</v>
      </c>
    </row>
    <row r="45" spans="1:131" ht="34.5" customHeight="1" x14ac:dyDescent="0.2">
      <c r="A45" s="141" t="s">
        <v>66</v>
      </c>
      <c r="B45" s="142"/>
      <c r="C45" s="142"/>
      <c r="D45" s="143"/>
      <c r="E45" s="35">
        <f>COUNTIF(E7:E42,"NO APLICA")</f>
        <v>0</v>
      </c>
      <c r="F45" s="35">
        <f t="shared" ref="F45:BQ45" si="8">COUNTIF(F7:F42,"NO APLICA")</f>
        <v>5</v>
      </c>
      <c r="G45" s="35">
        <f t="shared" si="8"/>
        <v>5</v>
      </c>
      <c r="H45" s="35">
        <f t="shared" si="8"/>
        <v>0</v>
      </c>
      <c r="I45" s="35">
        <f t="shared" si="8"/>
        <v>0</v>
      </c>
      <c r="J45" s="35">
        <f t="shared" si="8"/>
        <v>0</v>
      </c>
      <c r="K45" s="35">
        <f t="shared" si="8"/>
        <v>6</v>
      </c>
      <c r="L45" s="35">
        <f t="shared" si="8"/>
        <v>6</v>
      </c>
      <c r="M45" s="35">
        <f t="shared" si="8"/>
        <v>0</v>
      </c>
      <c r="N45" s="35">
        <f t="shared" si="8"/>
        <v>0</v>
      </c>
      <c r="O45" s="35">
        <f t="shared" si="8"/>
        <v>0</v>
      </c>
      <c r="P45" s="35">
        <f t="shared" si="8"/>
        <v>5</v>
      </c>
      <c r="Q45" s="35">
        <f t="shared" si="8"/>
        <v>5</v>
      </c>
      <c r="R45" s="35">
        <f t="shared" si="8"/>
        <v>0</v>
      </c>
      <c r="S45" s="35">
        <f t="shared" si="8"/>
        <v>0</v>
      </c>
      <c r="T45" s="35">
        <f t="shared" si="8"/>
        <v>0</v>
      </c>
      <c r="U45" s="35">
        <f t="shared" si="8"/>
        <v>5</v>
      </c>
      <c r="V45" s="35">
        <f t="shared" si="8"/>
        <v>5</v>
      </c>
      <c r="W45" s="35">
        <f t="shared" si="8"/>
        <v>0</v>
      </c>
      <c r="X45" s="35">
        <f t="shared" si="8"/>
        <v>0</v>
      </c>
      <c r="Y45" s="35">
        <f t="shared" si="8"/>
        <v>0</v>
      </c>
      <c r="Z45" s="35">
        <f t="shared" si="8"/>
        <v>5</v>
      </c>
      <c r="AA45" s="35">
        <f t="shared" si="8"/>
        <v>5</v>
      </c>
      <c r="AB45" s="35">
        <f t="shared" si="8"/>
        <v>0</v>
      </c>
      <c r="AC45" s="35">
        <f t="shared" si="8"/>
        <v>0</v>
      </c>
      <c r="AD45" s="35">
        <f t="shared" si="8"/>
        <v>0</v>
      </c>
      <c r="AE45" s="35">
        <f t="shared" si="8"/>
        <v>5</v>
      </c>
      <c r="AF45" s="35">
        <f t="shared" si="8"/>
        <v>5</v>
      </c>
      <c r="AG45" s="35">
        <f>COUNTIF(AG7:AG42,"NO APLICA")</f>
        <v>0</v>
      </c>
      <c r="AH45" s="35">
        <f t="shared" si="8"/>
        <v>0</v>
      </c>
      <c r="AI45" s="35">
        <f t="shared" si="8"/>
        <v>0</v>
      </c>
      <c r="AJ45" s="35">
        <f t="shared" si="8"/>
        <v>5</v>
      </c>
      <c r="AK45" s="35">
        <f t="shared" si="8"/>
        <v>5</v>
      </c>
      <c r="AL45" s="35">
        <f t="shared" si="8"/>
        <v>0</v>
      </c>
      <c r="AM45" s="35">
        <f t="shared" si="8"/>
        <v>0</v>
      </c>
      <c r="AN45" s="35">
        <f t="shared" si="8"/>
        <v>0</v>
      </c>
      <c r="AO45" s="35">
        <f t="shared" si="8"/>
        <v>5</v>
      </c>
      <c r="AP45" s="35">
        <f t="shared" si="8"/>
        <v>5</v>
      </c>
      <c r="AQ45" s="35">
        <f t="shared" si="8"/>
        <v>0</v>
      </c>
      <c r="AR45" s="35">
        <f t="shared" si="8"/>
        <v>0</v>
      </c>
      <c r="AS45" s="35">
        <f t="shared" si="8"/>
        <v>0</v>
      </c>
      <c r="AT45" s="35">
        <f t="shared" si="8"/>
        <v>5</v>
      </c>
      <c r="AU45" s="35">
        <f t="shared" si="8"/>
        <v>5</v>
      </c>
      <c r="AV45" s="35">
        <f t="shared" si="8"/>
        <v>0</v>
      </c>
      <c r="AW45" s="35">
        <f t="shared" si="8"/>
        <v>0</v>
      </c>
      <c r="AX45" s="35">
        <f t="shared" si="8"/>
        <v>0</v>
      </c>
      <c r="AY45" s="35">
        <f t="shared" si="8"/>
        <v>6</v>
      </c>
      <c r="AZ45" s="35">
        <f t="shared" si="8"/>
        <v>5</v>
      </c>
      <c r="BA45" s="35">
        <f t="shared" si="8"/>
        <v>0</v>
      </c>
      <c r="BB45" s="35">
        <f t="shared" si="8"/>
        <v>0</v>
      </c>
      <c r="BC45" s="35">
        <f t="shared" si="8"/>
        <v>0</v>
      </c>
      <c r="BD45" s="35">
        <f t="shared" si="8"/>
        <v>5</v>
      </c>
      <c r="BE45" s="35">
        <f t="shared" si="8"/>
        <v>5</v>
      </c>
      <c r="BF45" s="35">
        <f t="shared" si="8"/>
        <v>0</v>
      </c>
      <c r="BG45" s="35">
        <f t="shared" si="8"/>
        <v>0</v>
      </c>
      <c r="BH45" s="35">
        <f t="shared" si="8"/>
        <v>0</v>
      </c>
      <c r="BI45" s="35">
        <f t="shared" si="8"/>
        <v>5</v>
      </c>
      <c r="BJ45" s="35">
        <f t="shared" si="8"/>
        <v>5</v>
      </c>
      <c r="BK45" s="35">
        <f t="shared" si="8"/>
        <v>0</v>
      </c>
      <c r="BL45" s="35">
        <f t="shared" si="8"/>
        <v>0</v>
      </c>
      <c r="BM45" s="35">
        <f t="shared" si="8"/>
        <v>0</v>
      </c>
      <c r="BN45" s="35">
        <f t="shared" si="8"/>
        <v>5</v>
      </c>
      <c r="BO45" s="35">
        <f t="shared" si="8"/>
        <v>5</v>
      </c>
      <c r="BP45" s="35">
        <f t="shared" si="8"/>
        <v>0</v>
      </c>
      <c r="BQ45" s="35">
        <f t="shared" si="8"/>
        <v>0</v>
      </c>
      <c r="BR45" s="35">
        <f t="shared" ref="BR45:DT45" si="9">COUNTIF(BR7:BR42,"NO APLICA")</f>
        <v>0</v>
      </c>
      <c r="BS45" s="35">
        <f t="shared" si="9"/>
        <v>5</v>
      </c>
      <c r="BT45" s="35">
        <f t="shared" si="9"/>
        <v>5</v>
      </c>
      <c r="BU45" s="35">
        <f t="shared" si="9"/>
        <v>0</v>
      </c>
      <c r="BV45" s="35">
        <f t="shared" si="9"/>
        <v>0</v>
      </c>
      <c r="BW45" s="35">
        <f t="shared" si="9"/>
        <v>0</v>
      </c>
      <c r="BX45" s="35">
        <f t="shared" si="9"/>
        <v>5</v>
      </c>
      <c r="BY45" s="35">
        <f t="shared" si="9"/>
        <v>5</v>
      </c>
      <c r="BZ45" s="35">
        <f t="shared" si="9"/>
        <v>0</v>
      </c>
      <c r="CA45" s="35">
        <f t="shared" si="9"/>
        <v>0</v>
      </c>
      <c r="CB45" s="35">
        <f t="shared" si="9"/>
        <v>0</v>
      </c>
      <c r="CC45" s="35">
        <f t="shared" si="9"/>
        <v>5</v>
      </c>
      <c r="CD45" s="35">
        <f t="shared" si="9"/>
        <v>5</v>
      </c>
      <c r="CE45" s="35">
        <f t="shared" si="9"/>
        <v>0</v>
      </c>
      <c r="CF45" s="35">
        <f t="shared" si="9"/>
        <v>0</v>
      </c>
      <c r="CG45" s="35">
        <f t="shared" si="9"/>
        <v>0</v>
      </c>
      <c r="CH45" s="35">
        <f t="shared" si="9"/>
        <v>5</v>
      </c>
      <c r="CI45" s="35">
        <f t="shared" si="9"/>
        <v>5</v>
      </c>
      <c r="CJ45" s="35">
        <f t="shared" si="9"/>
        <v>0</v>
      </c>
      <c r="CK45" s="35">
        <f t="shared" si="9"/>
        <v>0</v>
      </c>
      <c r="CL45" s="35">
        <f t="shared" si="9"/>
        <v>0</v>
      </c>
      <c r="CM45" s="35">
        <f t="shared" si="9"/>
        <v>5</v>
      </c>
      <c r="CN45" s="35">
        <f t="shared" si="9"/>
        <v>5</v>
      </c>
      <c r="CO45" s="35">
        <f t="shared" si="9"/>
        <v>0</v>
      </c>
      <c r="CP45" s="35">
        <f t="shared" si="9"/>
        <v>0</v>
      </c>
      <c r="CQ45" s="35">
        <f t="shared" si="9"/>
        <v>0</v>
      </c>
      <c r="CR45" s="35">
        <f t="shared" si="9"/>
        <v>5</v>
      </c>
      <c r="CS45" s="35">
        <f t="shared" si="9"/>
        <v>5</v>
      </c>
      <c r="CT45" s="35">
        <f t="shared" si="9"/>
        <v>0</v>
      </c>
      <c r="CU45" s="35">
        <f t="shared" si="9"/>
        <v>0</v>
      </c>
      <c r="CV45" s="35">
        <f t="shared" si="9"/>
        <v>0</v>
      </c>
      <c r="CW45" s="35">
        <f t="shared" si="9"/>
        <v>5</v>
      </c>
      <c r="CX45" s="35">
        <f t="shared" si="9"/>
        <v>5</v>
      </c>
      <c r="CY45" s="35">
        <f t="shared" si="9"/>
        <v>0</v>
      </c>
      <c r="CZ45" s="35">
        <f t="shared" si="9"/>
        <v>0</v>
      </c>
      <c r="DA45" s="35">
        <f t="shared" si="9"/>
        <v>0</v>
      </c>
      <c r="DB45" s="35">
        <f t="shared" si="9"/>
        <v>5</v>
      </c>
      <c r="DC45" s="35">
        <f t="shared" si="9"/>
        <v>5</v>
      </c>
      <c r="DD45" s="35">
        <f t="shared" si="9"/>
        <v>0</v>
      </c>
      <c r="DE45" s="35">
        <f t="shared" si="9"/>
        <v>0</v>
      </c>
      <c r="DF45" s="35">
        <f t="shared" si="9"/>
        <v>0</v>
      </c>
      <c r="DG45" s="35">
        <f t="shared" si="9"/>
        <v>5</v>
      </c>
      <c r="DH45" s="35">
        <f t="shared" si="9"/>
        <v>5</v>
      </c>
      <c r="DI45" s="35">
        <f t="shared" si="9"/>
        <v>0</v>
      </c>
      <c r="DJ45" s="35">
        <f t="shared" si="9"/>
        <v>0</v>
      </c>
      <c r="DK45" s="35">
        <f t="shared" si="9"/>
        <v>0</v>
      </c>
      <c r="DL45" s="35">
        <f t="shared" si="9"/>
        <v>5</v>
      </c>
      <c r="DM45" s="35">
        <f t="shared" si="9"/>
        <v>5</v>
      </c>
      <c r="DN45" s="35">
        <f t="shared" si="9"/>
        <v>0</v>
      </c>
      <c r="DO45" s="35">
        <f t="shared" si="9"/>
        <v>0</v>
      </c>
      <c r="DP45" s="35">
        <f t="shared" si="9"/>
        <v>0</v>
      </c>
      <c r="DQ45" s="35">
        <f t="shared" si="9"/>
        <v>5</v>
      </c>
      <c r="DR45" s="35">
        <f t="shared" si="9"/>
        <v>5</v>
      </c>
      <c r="DS45" s="35">
        <f t="shared" si="9"/>
        <v>0</v>
      </c>
      <c r="DT45" s="35">
        <f t="shared" si="9"/>
        <v>0</v>
      </c>
      <c r="DU45" s="63">
        <f t="shared" si="4"/>
        <v>0</v>
      </c>
      <c r="DV45" s="63">
        <f t="shared" si="5"/>
        <v>122</v>
      </c>
      <c r="DW45" s="63">
        <f t="shared" si="6"/>
        <v>121</v>
      </c>
      <c r="DX45" s="63">
        <f t="shared" si="7"/>
        <v>0</v>
      </c>
    </row>
    <row r="46" spans="1:131" ht="34.5" customHeight="1" x14ac:dyDescent="0.2">
      <c r="A46" s="144" t="s">
        <v>115</v>
      </c>
      <c r="B46" s="144"/>
      <c r="C46" s="144"/>
      <c r="D46" s="144"/>
      <c r="E46" s="35">
        <f>COUNTIF(E8:E43,"PARCIALMENTE")</f>
        <v>0</v>
      </c>
      <c r="F46" s="35">
        <f t="shared" ref="F46:BQ46" si="10">COUNTIF(F8:F43,"PARCIALMENTE")</f>
        <v>0</v>
      </c>
      <c r="G46" s="35">
        <f t="shared" si="10"/>
        <v>0</v>
      </c>
      <c r="H46" s="35">
        <f t="shared" si="10"/>
        <v>0</v>
      </c>
      <c r="I46" s="35">
        <f t="shared" si="10"/>
        <v>0</v>
      </c>
      <c r="J46" s="35">
        <f t="shared" si="10"/>
        <v>0</v>
      </c>
      <c r="K46" s="35">
        <f t="shared" si="10"/>
        <v>0</v>
      </c>
      <c r="L46" s="35">
        <f t="shared" si="10"/>
        <v>0</v>
      </c>
      <c r="M46" s="35">
        <f t="shared" si="10"/>
        <v>0</v>
      </c>
      <c r="N46" s="35">
        <f t="shared" si="10"/>
        <v>0</v>
      </c>
      <c r="O46" s="35">
        <f t="shared" si="10"/>
        <v>0</v>
      </c>
      <c r="P46" s="35">
        <f t="shared" si="10"/>
        <v>0</v>
      </c>
      <c r="Q46" s="35">
        <f t="shared" si="10"/>
        <v>0</v>
      </c>
      <c r="R46" s="35">
        <f t="shared" si="10"/>
        <v>0</v>
      </c>
      <c r="S46" s="35">
        <f t="shared" si="10"/>
        <v>0</v>
      </c>
      <c r="T46" s="35">
        <f t="shared" si="10"/>
        <v>0</v>
      </c>
      <c r="U46" s="35">
        <f t="shared" si="10"/>
        <v>0</v>
      </c>
      <c r="V46" s="35">
        <f t="shared" si="10"/>
        <v>0</v>
      </c>
      <c r="W46" s="35">
        <f t="shared" si="10"/>
        <v>0</v>
      </c>
      <c r="X46" s="35">
        <f t="shared" si="10"/>
        <v>0</v>
      </c>
      <c r="Y46" s="35">
        <f t="shared" si="10"/>
        <v>0</v>
      </c>
      <c r="Z46" s="35">
        <f t="shared" si="10"/>
        <v>0</v>
      </c>
      <c r="AA46" s="35">
        <f t="shared" si="10"/>
        <v>0</v>
      </c>
      <c r="AB46" s="35">
        <f t="shared" si="10"/>
        <v>0</v>
      </c>
      <c r="AC46" s="35">
        <f t="shared" si="10"/>
        <v>0</v>
      </c>
      <c r="AD46" s="35">
        <f t="shared" si="10"/>
        <v>0</v>
      </c>
      <c r="AE46" s="35">
        <f t="shared" si="10"/>
        <v>0</v>
      </c>
      <c r="AF46" s="35">
        <f t="shared" si="10"/>
        <v>0</v>
      </c>
      <c r="AG46" s="35">
        <f t="shared" si="10"/>
        <v>4</v>
      </c>
      <c r="AH46" s="35">
        <f t="shared" si="10"/>
        <v>0</v>
      </c>
      <c r="AI46" s="35">
        <f t="shared" si="10"/>
        <v>0</v>
      </c>
      <c r="AJ46" s="35">
        <f t="shared" si="10"/>
        <v>0</v>
      </c>
      <c r="AK46" s="35">
        <f t="shared" si="10"/>
        <v>0</v>
      </c>
      <c r="AL46" s="35">
        <f t="shared" si="10"/>
        <v>0</v>
      </c>
      <c r="AM46" s="35">
        <f t="shared" si="10"/>
        <v>0</v>
      </c>
      <c r="AN46" s="35">
        <f t="shared" si="10"/>
        <v>0</v>
      </c>
      <c r="AO46" s="35">
        <f t="shared" si="10"/>
        <v>0</v>
      </c>
      <c r="AP46" s="35">
        <f t="shared" si="10"/>
        <v>0</v>
      </c>
      <c r="AQ46" s="35">
        <f t="shared" si="10"/>
        <v>1</v>
      </c>
      <c r="AR46" s="35">
        <f t="shared" si="10"/>
        <v>0</v>
      </c>
      <c r="AS46" s="35">
        <f t="shared" si="10"/>
        <v>0</v>
      </c>
      <c r="AT46" s="35">
        <f t="shared" si="10"/>
        <v>0</v>
      </c>
      <c r="AU46" s="35">
        <f t="shared" si="10"/>
        <v>0</v>
      </c>
      <c r="AV46" s="35">
        <f t="shared" si="10"/>
        <v>1</v>
      </c>
      <c r="AW46" s="35">
        <f t="shared" si="10"/>
        <v>0</v>
      </c>
      <c r="AX46" s="35">
        <f t="shared" si="10"/>
        <v>0</v>
      </c>
      <c r="AY46" s="35">
        <f t="shared" si="10"/>
        <v>0</v>
      </c>
      <c r="AZ46" s="35">
        <f t="shared" si="10"/>
        <v>0</v>
      </c>
      <c r="BA46" s="35">
        <f t="shared" si="10"/>
        <v>1</v>
      </c>
      <c r="BB46" s="35">
        <f t="shared" si="10"/>
        <v>0</v>
      </c>
      <c r="BC46" s="35">
        <f t="shared" si="10"/>
        <v>0</v>
      </c>
      <c r="BD46" s="35">
        <f t="shared" si="10"/>
        <v>0</v>
      </c>
      <c r="BE46" s="35">
        <f t="shared" si="10"/>
        <v>0</v>
      </c>
      <c r="BF46" s="35">
        <f t="shared" si="10"/>
        <v>0</v>
      </c>
      <c r="BG46" s="35">
        <f t="shared" si="10"/>
        <v>0</v>
      </c>
      <c r="BH46" s="35">
        <f t="shared" si="10"/>
        <v>0</v>
      </c>
      <c r="BI46" s="35">
        <f t="shared" si="10"/>
        <v>0</v>
      </c>
      <c r="BJ46" s="35">
        <f t="shared" si="10"/>
        <v>0</v>
      </c>
      <c r="BK46" s="35">
        <f t="shared" si="10"/>
        <v>0</v>
      </c>
      <c r="BL46" s="35">
        <f t="shared" si="10"/>
        <v>0</v>
      </c>
      <c r="BM46" s="35">
        <f t="shared" si="10"/>
        <v>0</v>
      </c>
      <c r="BN46" s="35">
        <f t="shared" si="10"/>
        <v>0</v>
      </c>
      <c r="BO46" s="35">
        <f t="shared" si="10"/>
        <v>0</v>
      </c>
      <c r="BP46" s="35">
        <f t="shared" si="10"/>
        <v>0</v>
      </c>
      <c r="BQ46" s="35">
        <f t="shared" si="10"/>
        <v>0</v>
      </c>
      <c r="BR46" s="35">
        <f t="shared" ref="BR46:DT46" si="11">COUNTIF(BR8:BR43,"PARCIALMENTE")</f>
        <v>0</v>
      </c>
      <c r="BS46" s="35">
        <f t="shared" si="11"/>
        <v>0</v>
      </c>
      <c r="BT46" s="35">
        <f t="shared" si="11"/>
        <v>0</v>
      </c>
      <c r="BU46" s="35">
        <f t="shared" si="11"/>
        <v>0</v>
      </c>
      <c r="BV46" s="35">
        <f t="shared" si="11"/>
        <v>0</v>
      </c>
      <c r="BW46" s="35">
        <f t="shared" si="11"/>
        <v>0</v>
      </c>
      <c r="BX46" s="35">
        <f t="shared" si="11"/>
        <v>0</v>
      </c>
      <c r="BY46" s="35">
        <f t="shared" si="11"/>
        <v>0</v>
      </c>
      <c r="BZ46" s="35">
        <f t="shared" si="11"/>
        <v>0</v>
      </c>
      <c r="CA46" s="35">
        <f t="shared" si="11"/>
        <v>0</v>
      </c>
      <c r="CB46" s="35">
        <f t="shared" si="11"/>
        <v>0</v>
      </c>
      <c r="CC46" s="35">
        <f t="shared" si="11"/>
        <v>0</v>
      </c>
      <c r="CD46" s="35">
        <f t="shared" si="11"/>
        <v>0</v>
      </c>
      <c r="CE46" s="35">
        <f t="shared" si="11"/>
        <v>0</v>
      </c>
      <c r="CF46" s="35">
        <f t="shared" si="11"/>
        <v>0</v>
      </c>
      <c r="CG46" s="35">
        <f t="shared" si="11"/>
        <v>0</v>
      </c>
      <c r="CH46" s="35">
        <f t="shared" si="11"/>
        <v>0</v>
      </c>
      <c r="CI46" s="35">
        <f t="shared" si="11"/>
        <v>0</v>
      </c>
      <c r="CJ46" s="35">
        <f t="shared" si="11"/>
        <v>0</v>
      </c>
      <c r="CK46" s="35">
        <f t="shared" si="11"/>
        <v>0</v>
      </c>
      <c r="CL46" s="35">
        <f t="shared" si="11"/>
        <v>0</v>
      </c>
      <c r="CM46" s="35">
        <f t="shared" si="11"/>
        <v>0</v>
      </c>
      <c r="CN46" s="35">
        <f t="shared" si="11"/>
        <v>0</v>
      </c>
      <c r="CO46" s="35">
        <f t="shared" si="11"/>
        <v>0</v>
      </c>
      <c r="CP46" s="35">
        <f t="shared" si="11"/>
        <v>0</v>
      </c>
      <c r="CQ46" s="35">
        <f t="shared" si="11"/>
        <v>0</v>
      </c>
      <c r="CR46" s="35">
        <f t="shared" si="11"/>
        <v>0</v>
      </c>
      <c r="CS46" s="35">
        <f t="shared" si="11"/>
        <v>0</v>
      </c>
      <c r="CT46" s="35">
        <f t="shared" si="11"/>
        <v>0</v>
      </c>
      <c r="CU46" s="35">
        <f t="shared" si="11"/>
        <v>0</v>
      </c>
      <c r="CV46" s="35">
        <f t="shared" si="11"/>
        <v>0</v>
      </c>
      <c r="CW46" s="35">
        <f t="shared" si="11"/>
        <v>0</v>
      </c>
      <c r="CX46" s="35">
        <f t="shared" si="11"/>
        <v>0</v>
      </c>
      <c r="CY46" s="35">
        <f t="shared" si="11"/>
        <v>0</v>
      </c>
      <c r="CZ46" s="35">
        <f t="shared" si="11"/>
        <v>0</v>
      </c>
      <c r="DA46" s="35">
        <f t="shared" si="11"/>
        <v>0</v>
      </c>
      <c r="DB46" s="35">
        <f t="shared" si="11"/>
        <v>0</v>
      </c>
      <c r="DC46" s="35">
        <f t="shared" si="11"/>
        <v>0</v>
      </c>
      <c r="DD46" s="35">
        <f t="shared" si="11"/>
        <v>0</v>
      </c>
      <c r="DE46" s="35">
        <f t="shared" si="11"/>
        <v>0</v>
      </c>
      <c r="DF46" s="35">
        <f t="shared" si="11"/>
        <v>0</v>
      </c>
      <c r="DG46" s="35">
        <f t="shared" si="11"/>
        <v>0</v>
      </c>
      <c r="DH46" s="35">
        <f t="shared" si="11"/>
        <v>0</v>
      </c>
      <c r="DI46" s="35">
        <f t="shared" si="11"/>
        <v>0</v>
      </c>
      <c r="DJ46" s="35">
        <f t="shared" si="11"/>
        <v>0</v>
      </c>
      <c r="DK46" s="35">
        <f t="shared" si="11"/>
        <v>0</v>
      </c>
      <c r="DL46" s="35">
        <f t="shared" si="11"/>
        <v>0</v>
      </c>
      <c r="DM46" s="35">
        <f t="shared" si="11"/>
        <v>0</v>
      </c>
      <c r="DN46" s="35">
        <f t="shared" si="11"/>
        <v>0</v>
      </c>
      <c r="DO46" s="35">
        <f t="shared" si="11"/>
        <v>0</v>
      </c>
      <c r="DP46" s="35">
        <f t="shared" si="11"/>
        <v>0</v>
      </c>
      <c r="DQ46" s="35">
        <f t="shared" si="11"/>
        <v>0</v>
      </c>
      <c r="DR46" s="35">
        <f t="shared" si="11"/>
        <v>0</v>
      </c>
      <c r="DS46" s="35">
        <f t="shared" si="11"/>
        <v>0</v>
      </c>
      <c r="DT46" s="35">
        <f t="shared" si="11"/>
        <v>0</v>
      </c>
      <c r="DU46" s="63">
        <f t="shared" si="4"/>
        <v>0</v>
      </c>
      <c r="DV46" s="63">
        <f t="shared" si="5"/>
        <v>0</v>
      </c>
      <c r="DW46" s="63">
        <f t="shared" si="6"/>
        <v>0</v>
      </c>
      <c r="DX46" s="63">
        <f t="shared" si="7"/>
        <v>7</v>
      </c>
    </row>
    <row r="47" spans="1:131" ht="34.5" customHeight="1" x14ac:dyDescent="0.2">
      <c r="A47" s="144" t="s">
        <v>160</v>
      </c>
      <c r="B47" s="144"/>
      <c r="C47" s="144"/>
      <c r="D47" s="144"/>
      <c r="E47" s="64">
        <f t="shared" ref="E47:AH47" si="12">SUM(E43:E46)</f>
        <v>0</v>
      </c>
      <c r="F47" s="64">
        <f t="shared" si="12"/>
        <v>36</v>
      </c>
      <c r="G47" s="64">
        <f t="shared" si="12"/>
        <v>36</v>
      </c>
      <c r="H47" s="64">
        <f t="shared" si="12"/>
        <v>10</v>
      </c>
      <c r="I47" s="64">
        <f t="shared" si="12"/>
        <v>0</v>
      </c>
      <c r="J47" s="64">
        <f t="shared" si="12"/>
        <v>0</v>
      </c>
      <c r="K47" s="64">
        <f t="shared" si="12"/>
        <v>36</v>
      </c>
      <c r="L47" s="64">
        <f t="shared" si="12"/>
        <v>36</v>
      </c>
      <c r="M47" s="64">
        <f t="shared" si="12"/>
        <v>10</v>
      </c>
      <c r="N47" s="64">
        <f t="shared" si="12"/>
        <v>0</v>
      </c>
      <c r="O47" s="64">
        <f t="shared" si="12"/>
        <v>0</v>
      </c>
      <c r="P47" s="64">
        <f t="shared" si="12"/>
        <v>25</v>
      </c>
      <c r="Q47" s="64">
        <f t="shared" si="12"/>
        <v>36</v>
      </c>
      <c r="R47" s="64">
        <f t="shared" si="12"/>
        <v>7</v>
      </c>
      <c r="S47" s="64">
        <f t="shared" si="12"/>
        <v>0</v>
      </c>
      <c r="T47" s="64">
        <f t="shared" si="12"/>
        <v>0</v>
      </c>
      <c r="U47" s="64">
        <f t="shared" si="12"/>
        <v>36</v>
      </c>
      <c r="V47" s="64">
        <f t="shared" si="12"/>
        <v>36</v>
      </c>
      <c r="W47" s="64">
        <f t="shared" si="12"/>
        <v>10</v>
      </c>
      <c r="X47" s="64">
        <f t="shared" si="12"/>
        <v>0</v>
      </c>
      <c r="Y47" s="64">
        <f t="shared" si="12"/>
        <v>0</v>
      </c>
      <c r="Z47" s="64">
        <f t="shared" si="12"/>
        <v>36</v>
      </c>
      <c r="AA47" s="64">
        <f t="shared" si="12"/>
        <v>36</v>
      </c>
      <c r="AB47" s="64">
        <f t="shared" si="12"/>
        <v>10</v>
      </c>
      <c r="AC47" s="64">
        <f t="shared" si="12"/>
        <v>0</v>
      </c>
      <c r="AD47" s="64">
        <f t="shared" si="12"/>
        <v>0</v>
      </c>
      <c r="AE47" s="64">
        <f t="shared" si="12"/>
        <v>36</v>
      </c>
      <c r="AF47" s="64">
        <f t="shared" si="12"/>
        <v>36</v>
      </c>
      <c r="AG47" s="64">
        <f t="shared" si="12"/>
        <v>10</v>
      </c>
      <c r="AH47" s="64">
        <f t="shared" si="12"/>
        <v>0</v>
      </c>
      <c r="AI47" s="64">
        <f>SUM(AI43:AI46)</f>
        <v>0</v>
      </c>
      <c r="AJ47" s="64">
        <f t="shared" ref="AJ47:CU47" si="13">SUM(AJ43:AJ46)</f>
        <v>36</v>
      </c>
      <c r="AK47" s="64">
        <f t="shared" si="13"/>
        <v>36</v>
      </c>
      <c r="AL47" s="64">
        <f t="shared" si="13"/>
        <v>10</v>
      </c>
      <c r="AM47" s="64">
        <f t="shared" si="13"/>
        <v>0</v>
      </c>
      <c r="AN47" s="64">
        <f t="shared" si="13"/>
        <v>0</v>
      </c>
      <c r="AO47" s="64">
        <f t="shared" si="13"/>
        <v>36</v>
      </c>
      <c r="AP47" s="64">
        <f t="shared" si="13"/>
        <v>36</v>
      </c>
      <c r="AQ47" s="64">
        <f t="shared" si="13"/>
        <v>10</v>
      </c>
      <c r="AR47" s="64">
        <f t="shared" si="13"/>
        <v>0</v>
      </c>
      <c r="AS47" s="64">
        <f t="shared" si="13"/>
        <v>0</v>
      </c>
      <c r="AT47" s="64">
        <f t="shared" si="13"/>
        <v>32</v>
      </c>
      <c r="AU47" s="64">
        <f t="shared" si="13"/>
        <v>36</v>
      </c>
      <c r="AV47" s="64">
        <f t="shared" si="13"/>
        <v>9</v>
      </c>
      <c r="AW47" s="64">
        <f t="shared" si="13"/>
        <v>0</v>
      </c>
      <c r="AX47" s="64">
        <f t="shared" si="13"/>
        <v>0</v>
      </c>
      <c r="AY47" s="64">
        <f t="shared" si="13"/>
        <v>36</v>
      </c>
      <c r="AZ47" s="64">
        <f t="shared" si="13"/>
        <v>36</v>
      </c>
      <c r="BA47" s="64">
        <f t="shared" si="13"/>
        <v>10</v>
      </c>
      <c r="BB47" s="64">
        <f t="shared" si="13"/>
        <v>0</v>
      </c>
      <c r="BC47" s="64">
        <f t="shared" si="13"/>
        <v>0</v>
      </c>
      <c r="BD47" s="64">
        <f t="shared" si="13"/>
        <v>36</v>
      </c>
      <c r="BE47" s="64">
        <f t="shared" si="13"/>
        <v>36</v>
      </c>
      <c r="BF47" s="64">
        <f t="shared" si="13"/>
        <v>10</v>
      </c>
      <c r="BG47" s="64">
        <f t="shared" si="13"/>
        <v>0</v>
      </c>
      <c r="BH47" s="64">
        <f t="shared" si="13"/>
        <v>0</v>
      </c>
      <c r="BI47" s="64">
        <f t="shared" si="13"/>
        <v>36</v>
      </c>
      <c r="BJ47" s="64">
        <f t="shared" si="13"/>
        <v>36</v>
      </c>
      <c r="BK47" s="64">
        <f t="shared" si="13"/>
        <v>10</v>
      </c>
      <c r="BL47" s="64">
        <f t="shared" si="13"/>
        <v>0</v>
      </c>
      <c r="BM47" s="64">
        <f t="shared" si="13"/>
        <v>0</v>
      </c>
      <c r="BN47" s="64">
        <f t="shared" si="13"/>
        <v>24</v>
      </c>
      <c r="BO47" s="64">
        <f t="shared" si="13"/>
        <v>36</v>
      </c>
      <c r="BP47" s="64">
        <f t="shared" si="13"/>
        <v>5</v>
      </c>
      <c r="BQ47" s="64">
        <f t="shared" si="13"/>
        <v>0</v>
      </c>
      <c r="BR47" s="64">
        <f t="shared" si="13"/>
        <v>0</v>
      </c>
      <c r="BS47" s="64">
        <f t="shared" si="13"/>
        <v>36</v>
      </c>
      <c r="BT47" s="64">
        <f t="shared" si="13"/>
        <v>36</v>
      </c>
      <c r="BU47" s="64">
        <f t="shared" si="13"/>
        <v>10</v>
      </c>
      <c r="BV47" s="64">
        <f t="shared" si="13"/>
        <v>0</v>
      </c>
      <c r="BW47" s="64">
        <f t="shared" si="13"/>
        <v>0</v>
      </c>
      <c r="BX47" s="64">
        <f t="shared" si="13"/>
        <v>36</v>
      </c>
      <c r="BY47" s="64">
        <f t="shared" si="13"/>
        <v>36</v>
      </c>
      <c r="BZ47" s="64">
        <f t="shared" si="13"/>
        <v>10</v>
      </c>
      <c r="CA47" s="64">
        <f t="shared" si="13"/>
        <v>0</v>
      </c>
      <c r="CB47" s="64">
        <f t="shared" si="13"/>
        <v>0</v>
      </c>
      <c r="CC47" s="64">
        <f t="shared" si="13"/>
        <v>36</v>
      </c>
      <c r="CD47" s="64">
        <f t="shared" si="13"/>
        <v>36</v>
      </c>
      <c r="CE47" s="64">
        <f t="shared" si="13"/>
        <v>10</v>
      </c>
      <c r="CF47" s="64">
        <f t="shared" si="13"/>
        <v>0</v>
      </c>
      <c r="CG47" s="64">
        <f t="shared" si="13"/>
        <v>0</v>
      </c>
      <c r="CH47" s="64">
        <f t="shared" si="13"/>
        <v>36</v>
      </c>
      <c r="CI47" s="64">
        <f t="shared" si="13"/>
        <v>36</v>
      </c>
      <c r="CJ47" s="64">
        <f t="shared" si="13"/>
        <v>10</v>
      </c>
      <c r="CK47" s="64">
        <f t="shared" si="13"/>
        <v>0</v>
      </c>
      <c r="CL47" s="64">
        <f t="shared" si="13"/>
        <v>0</v>
      </c>
      <c r="CM47" s="64">
        <f t="shared" si="13"/>
        <v>36</v>
      </c>
      <c r="CN47" s="64">
        <f t="shared" si="13"/>
        <v>36</v>
      </c>
      <c r="CO47" s="64">
        <f t="shared" si="13"/>
        <v>10</v>
      </c>
      <c r="CP47" s="64">
        <f t="shared" si="13"/>
        <v>0</v>
      </c>
      <c r="CQ47" s="64">
        <f t="shared" si="13"/>
        <v>0</v>
      </c>
      <c r="CR47" s="64">
        <f t="shared" si="13"/>
        <v>32</v>
      </c>
      <c r="CS47" s="64">
        <f t="shared" si="13"/>
        <v>36</v>
      </c>
      <c r="CT47" s="64">
        <f t="shared" si="13"/>
        <v>9</v>
      </c>
      <c r="CU47" s="64">
        <f t="shared" si="13"/>
        <v>0</v>
      </c>
      <c r="CV47" s="64">
        <f t="shared" ref="CV47:DT47" si="14">SUM(CV43:CV46)</f>
        <v>0</v>
      </c>
      <c r="CW47" s="64">
        <f t="shared" si="14"/>
        <v>36</v>
      </c>
      <c r="CX47" s="64">
        <f t="shared" si="14"/>
        <v>36</v>
      </c>
      <c r="CY47" s="64">
        <f t="shared" si="14"/>
        <v>10</v>
      </c>
      <c r="CZ47" s="64">
        <f t="shared" si="14"/>
        <v>0</v>
      </c>
      <c r="DA47" s="64">
        <f t="shared" si="14"/>
        <v>0</v>
      </c>
      <c r="DB47" s="64">
        <f t="shared" si="14"/>
        <v>36</v>
      </c>
      <c r="DC47" s="64">
        <f t="shared" si="14"/>
        <v>36</v>
      </c>
      <c r="DD47" s="64">
        <f t="shared" si="14"/>
        <v>10</v>
      </c>
      <c r="DE47" s="64">
        <f t="shared" si="14"/>
        <v>0</v>
      </c>
      <c r="DF47" s="64">
        <f t="shared" si="14"/>
        <v>0</v>
      </c>
      <c r="DG47" s="64">
        <f t="shared" si="14"/>
        <v>16</v>
      </c>
      <c r="DH47" s="64">
        <f t="shared" si="14"/>
        <v>36</v>
      </c>
      <c r="DI47" s="64">
        <f t="shared" si="14"/>
        <v>3</v>
      </c>
      <c r="DJ47" s="64">
        <f t="shared" si="14"/>
        <v>0</v>
      </c>
      <c r="DK47" s="64">
        <f t="shared" si="14"/>
        <v>0</v>
      </c>
      <c r="DL47" s="64">
        <f t="shared" si="14"/>
        <v>32</v>
      </c>
      <c r="DM47" s="64">
        <f t="shared" si="14"/>
        <v>36</v>
      </c>
      <c r="DN47" s="64">
        <f t="shared" si="14"/>
        <v>9</v>
      </c>
      <c r="DO47" s="64">
        <f t="shared" si="14"/>
        <v>0</v>
      </c>
      <c r="DP47" s="64">
        <f t="shared" si="14"/>
        <v>0</v>
      </c>
      <c r="DQ47" s="64">
        <f t="shared" si="14"/>
        <v>36</v>
      </c>
      <c r="DR47" s="64">
        <f t="shared" si="14"/>
        <v>36</v>
      </c>
      <c r="DS47" s="64">
        <f t="shared" si="14"/>
        <v>10</v>
      </c>
      <c r="DT47" s="64">
        <f t="shared" si="14"/>
        <v>0</v>
      </c>
      <c r="DU47" s="63">
        <f t="shared" si="4"/>
        <v>0</v>
      </c>
      <c r="DV47" s="63">
        <f t="shared" si="5"/>
        <v>809</v>
      </c>
      <c r="DW47" s="63">
        <f t="shared" si="6"/>
        <v>864</v>
      </c>
      <c r="DX47" s="63">
        <f t="shared" si="7"/>
        <v>222</v>
      </c>
    </row>
    <row r="48" spans="1:131" s="102" customFormat="1" ht="207" customHeight="1" x14ac:dyDescent="0.2">
      <c r="A48" s="341" t="s">
        <v>103</v>
      </c>
      <c r="B48" s="341"/>
      <c r="C48" s="341"/>
      <c r="D48" s="341"/>
      <c r="E48" s="190" t="s">
        <v>669</v>
      </c>
      <c r="F48" s="190"/>
      <c r="G48" s="190"/>
      <c r="H48" s="190"/>
      <c r="I48" s="190"/>
      <c r="J48" s="338" t="s">
        <v>670</v>
      </c>
      <c r="K48" s="338"/>
      <c r="L48" s="338"/>
      <c r="M48" s="338"/>
      <c r="N48" s="338"/>
      <c r="O48" s="190" t="s">
        <v>766</v>
      </c>
      <c r="P48" s="190"/>
      <c r="Q48" s="190"/>
      <c r="R48" s="190"/>
      <c r="S48" s="190"/>
      <c r="T48" s="338" t="s">
        <v>767</v>
      </c>
      <c r="U48" s="338"/>
      <c r="V48" s="338"/>
      <c r="W48" s="338"/>
      <c r="X48" s="338"/>
      <c r="Y48" s="338" t="s">
        <v>671</v>
      </c>
      <c r="Z48" s="338"/>
      <c r="AA48" s="338"/>
      <c r="AB48" s="338"/>
      <c r="AC48" s="338"/>
      <c r="AD48" s="338" t="s">
        <v>672</v>
      </c>
      <c r="AE48" s="338"/>
      <c r="AF48" s="338"/>
      <c r="AG48" s="338"/>
      <c r="AH48" s="338"/>
      <c r="AI48" s="338" t="s">
        <v>673</v>
      </c>
      <c r="AJ48" s="338"/>
      <c r="AK48" s="338"/>
      <c r="AL48" s="338"/>
      <c r="AM48" s="338"/>
      <c r="AN48" s="338" t="s">
        <v>668</v>
      </c>
      <c r="AO48" s="338"/>
      <c r="AP48" s="338"/>
      <c r="AQ48" s="338"/>
      <c r="AR48" s="338"/>
      <c r="AS48" s="338" t="s">
        <v>674</v>
      </c>
      <c r="AT48" s="338"/>
      <c r="AU48" s="338"/>
      <c r="AV48" s="338"/>
      <c r="AW48" s="338"/>
      <c r="AX48" s="338" t="s">
        <v>675</v>
      </c>
      <c r="AY48" s="338"/>
      <c r="AZ48" s="338"/>
      <c r="BA48" s="338"/>
      <c r="BB48" s="338"/>
      <c r="BC48" s="338" t="s">
        <v>676</v>
      </c>
      <c r="BD48" s="338"/>
      <c r="BE48" s="338"/>
      <c r="BF48" s="338"/>
      <c r="BG48" s="338"/>
      <c r="BH48" s="338" t="s">
        <v>677</v>
      </c>
      <c r="BI48" s="338"/>
      <c r="BJ48" s="338"/>
      <c r="BK48" s="338"/>
      <c r="BL48" s="338"/>
      <c r="BM48" s="190" t="s">
        <v>678</v>
      </c>
      <c r="BN48" s="190"/>
      <c r="BO48" s="190"/>
      <c r="BP48" s="190"/>
      <c r="BQ48" s="190"/>
      <c r="BR48" s="338" t="s">
        <v>679</v>
      </c>
      <c r="BS48" s="338"/>
      <c r="BT48" s="338"/>
      <c r="BU48" s="338"/>
      <c r="BV48" s="338"/>
      <c r="BW48" s="338" t="s">
        <v>680</v>
      </c>
      <c r="BX48" s="338"/>
      <c r="BY48" s="338"/>
      <c r="BZ48" s="338"/>
      <c r="CA48" s="338"/>
      <c r="CB48" s="338" t="s">
        <v>681</v>
      </c>
      <c r="CC48" s="338"/>
      <c r="CD48" s="338"/>
      <c r="CE48" s="338"/>
      <c r="CF48" s="338"/>
      <c r="CG48" s="338" t="s">
        <v>682</v>
      </c>
      <c r="CH48" s="338"/>
      <c r="CI48" s="338"/>
      <c r="CJ48" s="338"/>
      <c r="CK48" s="338"/>
      <c r="CL48" s="190" t="s">
        <v>683</v>
      </c>
      <c r="CM48" s="190"/>
      <c r="CN48" s="190"/>
      <c r="CO48" s="190"/>
      <c r="CP48" s="190"/>
      <c r="CQ48" s="338" t="s">
        <v>684</v>
      </c>
      <c r="CR48" s="338"/>
      <c r="CS48" s="338"/>
      <c r="CT48" s="338"/>
      <c r="CU48" s="338"/>
      <c r="CV48" s="338" t="s">
        <v>685</v>
      </c>
      <c r="CW48" s="338"/>
      <c r="CX48" s="338"/>
      <c r="CY48" s="338"/>
      <c r="CZ48" s="338"/>
      <c r="DA48" s="338" t="s">
        <v>686</v>
      </c>
      <c r="DB48" s="338"/>
      <c r="DC48" s="338"/>
      <c r="DD48" s="338"/>
      <c r="DE48" s="338"/>
      <c r="DF48" s="338" t="s">
        <v>687</v>
      </c>
      <c r="DG48" s="338"/>
      <c r="DH48" s="338"/>
      <c r="DI48" s="338"/>
      <c r="DJ48" s="338"/>
      <c r="DK48" s="338" t="s">
        <v>688</v>
      </c>
      <c r="DL48" s="338"/>
      <c r="DM48" s="338"/>
      <c r="DN48" s="338"/>
      <c r="DO48" s="338"/>
      <c r="DP48" s="190" t="s">
        <v>768</v>
      </c>
      <c r="DQ48" s="190"/>
      <c r="DR48" s="190"/>
      <c r="DS48" s="190"/>
      <c r="DT48" s="190"/>
      <c r="DU48" s="72">
        <f>DU43/DZ43</f>
        <v>0</v>
      </c>
      <c r="DV48" s="72">
        <f>DV43/DZ43</f>
        <v>0.21555555555555556</v>
      </c>
      <c r="DW48" s="72">
        <f>DW43/DZ43</f>
        <v>0.15222222222222223</v>
      </c>
      <c r="DX48" s="72">
        <f>DX43/EA43</f>
        <v>0.19272727272727272</v>
      </c>
    </row>
    <row r="49" spans="5:124" s="106" customFormat="1" x14ac:dyDescent="0.2">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9"/>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c r="BR49" s="108"/>
      <c r="BS49" s="108"/>
      <c r="BT49" s="108"/>
      <c r="BU49" s="108"/>
      <c r="BV49" s="108"/>
      <c r="BW49" s="108"/>
      <c r="BX49" s="108"/>
      <c r="BY49" s="108"/>
      <c r="BZ49" s="108"/>
      <c r="CA49" s="108"/>
      <c r="CB49" s="108"/>
      <c r="CC49" s="108"/>
      <c r="CD49" s="108"/>
      <c r="CE49" s="108"/>
      <c r="CF49" s="108"/>
      <c r="CG49" s="108"/>
      <c r="CH49" s="108"/>
      <c r="CI49" s="108"/>
      <c r="CJ49" s="108"/>
      <c r="CK49" s="108"/>
      <c r="CL49" s="108"/>
      <c r="CM49" s="108"/>
      <c r="CN49" s="108"/>
      <c r="CO49" s="108"/>
      <c r="CP49" s="108"/>
      <c r="CQ49" s="108"/>
      <c r="CR49" s="108"/>
      <c r="CS49" s="108"/>
      <c r="CT49" s="108"/>
      <c r="CU49" s="108"/>
      <c r="CV49" s="108"/>
      <c r="CW49" s="108"/>
      <c r="CX49" s="108"/>
      <c r="CY49" s="108"/>
      <c r="CZ49" s="108"/>
      <c r="DA49" s="108"/>
      <c r="DB49" s="108"/>
      <c r="DC49" s="108"/>
      <c r="DD49" s="108"/>
      <c r="DE49" s="108"/>
      <c r="DF49" s="108"/>
      <c r="DG49" s="108"/>
      <c r="DH49" s="108"/>
      <c r="DI49" s="108"/>
      <c r="DJ49" s="108"/>
      <c r="DK49" s="108"/>
      <c r="DL49" s="108"/>
      <c r="DM49" s="108"/>
      <c r="DN49" s="108"/>
      <c r="DO49" s="108"/>
      <c r="DP49" s="108"/>
      <c r="DQ49" s="108"/>
      <c r="DR49" s="108"/>
      <c r="DS49" s="108"/>
      <c r="DT49" s="108"/>
    </row>
  </sheetData>
  <mergeCells count="584">
    <mergeCell ref="A1:DT1"/>
    <mergeCell ref="A43:D43"/>
    <mergeCell ref="A44:D44"/>
    <mergeCell ref="A45:D45"/>
    <mergeCell ref="A46:D46"/>
    <mergeCell ref="A47:D47"/>
    <mergeCell ref="AD2:AH2"/>
    <mergeCell ref="AI2:AM2"/>
    <mergeCell ref="AN2:AR2"/>
    <mergeCell ref="AS2:AW2"/>
    <mergeCell ref="B5:D5"/>
    <mergeCell ref="E5:I5"/>
    <mergeCell ref="J5:N5"/>
    <mergeCell ref="O5:S5"/>
    <mergeCell ref="T5:X5"/>
    <mergeCell ref="Y5:AC5"/>
    <mergeCell ref="AD5:AH5"/>
    <mergeCell ref="AI5:AM5"/>
    <mergeCell ref="AH12:AH15"/>
    <mergeCell ref="AL12:AL15"/>
    <mergeCell ref="AM12:AM15"/>
    <mergeCell ref="AQ12:AQ15"/>
    <mergeCell ref="N12:N15"/>
    <mergeCell ref="R12:R15"/>
    <mergeCell ref="S12:S15"/>
    <mergeCell ref="AX2:BB2"/>
    <mergeCell ref="BC2:BG2"/>
    <mergeCell ref="A2:D2"/>
    <mergeCell ref="E2:I2"/>
    <mergeCell ref="J2:N2"/>
    <mergeCell ref="O2:S2"/>
    <mergeCell ref="T2:X2"/>
    <mergeCell ref="Y2:AC2"/>
    <mergeCell ref="AS4:AW4"/>
    <mergeCell ref="AX4:BB4"/>
    <mergeCell ref="B4:D4"/>
    <mergeCell ref="E4:I4"/>
    <mergeCell ref="J4:N4"/>
    <mergeCell ref="O4:S4"/>
    <mergeCell ref="T4:X4"/>
    <mergeCell ref="DP2:DT2"/>
    <mergeCell ref="A3:A5"/>
    <mergeCell ref="B3:D3"/>
    <mergeCell ref="E3:I3"/>
    <mergeCell ref="J3:N3"/>
    <mergeCell ref="O3:S3"/>
    <mergeCell ref="T3:X3"/>
    <mergeCell ref="Y3:AC3"/>
    <mergeCell ref="AD3:AH3"/>
    <mergeCell ref="AI3:AM3"/>
    <mergeCell ref="CL2:CP2"/>
    <mergeCell ref="CQ2:CU2"/>
    <mergeCell ref="CV2:CZ2"/>
    <mergeCell ref="DA2:DE2"/>
    <mergeCell ref="DF2:DJ2"/>
    <mergeCell ref="DK2:DO2"/>
    <mergeCell ref="BH2:BL2"/>
    <mergeCell ref="BM2:BQ2"/>
    <mergeCell ref="BR2:BV2"/>
    <mergeCell ref="BW2:CA2"/>
    <mergeCell ref="CB2:CF2"/>
    <mergeCell ref="CG2:CK2"/>
    <mergeCell ref="BR3:BV3"/>
    <mergeCell ref="BW3:CA3"/>
    <mergeCell ref="CB3:CF3"/>
    <mergeCell ref="CG3:CK3"/>
    <mergeCell ref="AN3:AR3"/>
    <mergeCell ref="AS3:AW3"/>
    <mergeCell ref="AX3:BB3"/>
    <mergeCell ref="BC3:BG3"/>
    <mergeCell ref="BH3:BL3"/>
    <mergeCell ref="BM3:BQ3"/>
    <mergeCell ref="CV3:CZ3"/>
    <mergeCell ref="DA3:DE3"/>
    <mergeCell ref="DF3:DJ3"/>
    <mergeCell ref="DK3:DO3"/>
    <mergeCell ref="DP3:DT3"/>
    <mergeCell ref="CL3:CP3"/>
    <mergeCell ref="CQ3:CU3"/>
    <mergeCell ref="DK4:DO4"/>
    <mergeCell ref="DP4:DT4"/>
    <mergeCell ref="CL4:CP4"/>
    <mergeCell ref="CQ4:CU4"/>
    <mergeCell ref="CV4:CZ4"/>
    <mergeCell ref="DA4:DE4"/>
    <mergeCell ref="DF4:DJ4"/>
    <mergeCell ref="CG4:CK4"/>
    <mergeCell ref="BC4:BG4"/>
    <mergeCell ref="BH4:BL4"/>
    <mergeCell ref="BM4:BQ4"/>
    <mergeCell ref="BR4:BV4"/>
    <mergeCell ref="BW4:CA4"/>
    <mergeCell ref="CB4:CF4"/>
    <mergeCell ref="Y4:AC4"/>
    <mergeCell ref="AD4:AH4"/>
    <mergeCell ref="AI4:AM4"/>
    <mergeCell ref="AN4:AR4"/>
    <mergeCell ref="DK5:DO5"/>
    <mergeCell ref="DP5:DT5"/>
    <mergeCell ref="A7:A11"/>
    <mergeCell ref="B7:B11"/>
    <mergeCell ref="C7:C11"/>
    <mergeCell ref="H7:H11"/>
    <mergeCell ref="I7:I11"/>
    <mergeCell ref="BR5:BV5"/>
    <mergeCell ref="BW5:CA5"/>
    <mergeCell ref="CB5:CF5"/>
    <mergeCell ref="CG5:CK5"/>
    <mergeCell ref="CL5:CP5"/>
    <mergeCell ref="CQ5:CU5"/>
    <mergeCell ref="AN5:AR5"/>
    <mergeCell ref="AS5:AW5"/>
    <mergeCell ref="AX5:BB5"/>
    <mergeCell ref="BC5:BG5"/>
    <mergeCell ref="BH5:BL5"/>
    <mergeCell ref="BM5:BQ5"/>
    <mergeCell ref="M7:M11"/>
    <mergeCell ref="N7:N11"/>
    <mergeCell ref="R7:R11"/>
    <mergeCell ref="S7:S11"/>
    <mergeCell ref="W7:W11"/>
    <mergeCell ref="CV5:CZ5"/>
    <mergeCell ref="DA5:DE5"/>
    <mergeCell ref="DF5:DJ5"/>
    <mergeCell ref="AQ7:AQ11"/>
    <mergeCell ref="AR7:AR11"/>
    <mergeCell ref="AV7:AV11"/>
    <mergeCell ref="AW7:AW11"/>
    <mergeCell ref="BA7:BA11"/>
    <mergeCell ref="BB7:BB11"/>
    <mergeCell ref="BZ7:BZ11"/>
    <mergeCell ref="CA7:CA11"/>
    <mergeCell ref="CE7:CE11"/>
    <mergeCell ref="CF7:CF11"/>
    <mergeCell ref="BF7:BF11"/>
    <mergeCell ref="BG7:BG11"/>
    <mergeCell ref="BK7:BK11"/>
    <mergeCell ref="BL7:BL11"/>
    <mergeCell ref="BU7:BU11"/>
    <mergeCell ref="BV7:BV11"/>
    <mergeCell ref="DN7:DN11"/>
    <mergeCell ref="DO7:DO11"/>
    <mergeCell ref="DS7:DS11"/>
    <mergeCell ref="DT7:DT11"/>
    <mergeCell ref="A12:A42"/>
    <mergeCell ref="B12:B15"/>
    <mergeCell ref="C12:C15"/>
    <mergeCell ref="H12:H15"/>
    <mergeCell ref="I12:I15"/>
    <mergeCell ref="M12:M15"/>
    <mergeCell ref="CY7:CY11"/>
    <mergeCell ref="CZ7:CZ11"/>
    <mergeCell ref="DD7:DD11"/>
    <mergeCell ref="DE7:DE11"/>
    <mergeCell ref="DI7:DI11"/>
    <mergeCell ref="DJ7:DJ11"/>
    <mergeCell ref="CJ7:CJ11"/>
    <mergeCell ref="CK7:CK11"/>
    <mergeCell ref="CO7:CO11"/>
    <mergeCell ref="CP7:CP11"/>
    <mergeCell ref="CT7:CT11"/>
    <mergeCell ref="CU7:CU11"/>
    <mergeCell ref="X7:X11"/>
    <mergeCell ref="AB7:AB11"/>
    <mergeCell ref="W12:W15"/>
    <mergeCell ref="X12:X15"/>
    <mergeCell ref="AB12:AB15"/>
    <mergeCell ref="BP7:BP11"/>
    <mergeCell ref="BQ7:BQ11"/>
    <mergeCell ref="AC7:AC11"/>
    <mergeCell ref="AG7:AG11"/>
    <mergeCell ref="AH7:AH11"/>
    <mergeCell ref="AL7:AL11"/>
    <mergeCell ref="AM7:AM11"/>
    <mergeCell ref="B16:B19"/>
    <mergeCell ref="C16:C19"/>
    <mergeCell ref="H16:H19"/>
    <mergeCell ref="I16:I19"/>
    <mergeCell ref="M16:M19"/>
    <mergeCell ref="N16:N19"/>
    <mergeCell ref="R16:R19"/>
    <mergeCell ref="CZ12:CZ15"/>
    <mergeCell ref="DD12:DD15"/>
    <mergeCell ref="CK12:CK15"/>
    <mergeCell ref="CO12:CO15"/>
    <mergeCell ref="CP12:CP15"/>
    <mergeCell ref="CT12:CT15"/>
    <mergeCell ref="CU12:CU15"/>
    <mergeCell ref="CY12:CY15"/>
    <mergeCell ref="BV12:BV15"/>
    <mergeCell ref="BZ12:BZ15"/>
    <mergeCell ref="CA12:CA15"/>
    <mergeCell ref="CE12:CE15"/>
    <mergeCell ref="CF12:CF15"/>
    <mergeCell ref="CJ12:CJ15"/>
    <mergeCell ref="BG12:BG15"/>
    <mergeCell ref="BK12:BK15"/>
    <mergeCell ref="BL12:BL15"/>
    <mergeCell ref="S16:S19"/>
    <mergeCell ref="W16:W19"/>
    <mergeCell ref="X16:X19"/>
    <mergeCell ref="AB16:AB19"/>
    <mergeCell ref="AC16:AC19"/>
    <mergeCell ref="AG16:AG19"/>
    <mergeCell ref="DO12:DO15"/>
    <mergeCell ref="DS12:DS15"/>
    <mergeCell ref="DT12:DT15"/>
    <mergeCell ref="DE12:DE15"/>
    <mergeCell ref="DI12:DI15"/>
    <mergeCell ref="DJ12:DJ15"/>
    <mergeCell ref="DN12:DN15"/>
    <mergeCell ref="BP12:BP15"/>
    <mergeCell ref="BQ12:BQ15"/>
    <mergeCell ref="BU12:BU15"/>
    <mergeCell ref="AR12:AR15"/>
    <mergeCell ref="AV12:AV15"/>
    <mergeCell ref="AW12:AW15"/>
    <mergeCell ref="BA12:BA15"/>
    <mergeCell ref="BB12:BB15"/>
    <mergeCell ref="BF12:BF15"/>
    <mergeCell ref="AC12:AC15"/>
    <mergeCell ref="AG12:AG15"/>
    <mergeCell ref="AW16:AW19"/>
    <mergeCell ref="BA16:BA19"/>
    <mergeCell ref="BB16:BB19"/>
    <mergeCell ref="BF16:BF19"/>
    <mergeCell ref="BG16:BG19"/>
    <mergeCell ref="BK16:BK19"/>
    <mergeCell ref="AH16:AH19"/>
    <mergeCell ref="AL16:AL19"/>
    <mergeCell ref="AM16:AM19"/>
    <mergeCell ref="AQ16:AQ19"/>
    <mergeCell ref="AR16:AR19"/>
    <mergeCell ref="AV16:AV19"/>
    <mergeCell ref="CF16:CF19"/>
    <mergeCell ref="CJ16:CJ19"/>
    <mergeCell ref="CK16:CK19"/>
    <mergeCell ref="CO16:CO19"/>
    <mergeCell ref="BL16:BL19"/>
    <mergeCell ref="BP16:BP19"/>
    <mergeCell ref="BQ16:BQ19"/>
    <mergeCell ref="BU16:BU19"/>
    <mergeCell ref="BV16:BV19"/>
    <mergeCell ref="BZ16:BZ19"/>
    <mergeCell ref="DT16:DT19"/>
    <mergeCell ref="B20:B22"/>
    <mergeCell ref="C20:C22"/>
    <mergeCell ref="H20:H22"/>
    <mergeCell ref="I20:I22"/>
    <mergeCell ref="M20:M22"/>
    <mergeCell ref="N20:N22"/>
    <mergeCell ref="R20:R22"/>
    <mergeCell ref="S20:S22"/>
    <mergeCell ref="W20:W22"/>
    <mergeCell ref="DE16:DE19"/>
    <mergeCell ref="DI16:DI19"/>
    <mergeCell ref="DJ16:DJ19"/>
    <mergeCell ref="DN16:DN19"/>
    <mergeCell ref="DO16:DO19"/>
    <mergeCell ref="DS16:DS19"/>
    <mergeCell ref="CP16:CP19"/>
    <mergeCell ref="CT16:CT19"/>
    <mergeCell ref="CU16:CU19"/>
    <mergeCell ref="CY16:CY19"/>
    <mergeCell ref="CZ16:CZ19"/>
    <mergeCell ref="DD16:DD19"/>
    <mergeCell ref="CA16:CA19"/>
    <mergeCell ref="CE16:CE19"/>
    <mergeCell ref="AM20:AM22"/>
    <mergeCell ref="AQ20:AQ22"/>
    <mergeCell ref="AR20:AR22"/>
    <mergeCell ref="AV20:AV22"/>
    <mergeCell ref="AW20:AW22"/>
    <mergeCell ref="BA20:BA22"/>
    <mergeCell ref="X20:X22"/>
    <mergeCell ref="AB20:AB22"/>
    <mergeCell ref="AC20:AC22"/>
    <mergeCell ref="AG20:AG22"/>
    <mergeCell ref="AH20:AH22"/>
    <mergeCell ref="AL20:AL22"/>
    <mergeCell ref="BV20:BV22"/>
    <mergeCell ref="BZ20:BZ22"/>
    <mergeCell ref="CA20:CA22"/>
    <mergeCell ref="CE20:CE22"/>
    <mergeCell ref="BB20:BB22"/>
    <mergeCell ref="BF20:BF22"/>
    <mergeCell ref="BG20:BG22"/>
    <mergeCell ref="BK20:BK22"/>
    <mergeCell ref="BL20:BL22"/>
    <mergeCell ref="BP20:BP22"/>
    <mergeCell ref="DJ20:DJ22"/>
    <mergeCell ref="DN20:DN22"/>
    <mergeCell ref="DO20:DO22"/>
    <mergeCell ref="DS20:DS22"/>
    <mergeCell ref="DT20:DT22"/>
    <mergeCell ref="B23:B27"/>
    <mergeCell ref="C23:C27"/>
    <mergeCell ref="H23:H27"/>
    <mergeCell ref="I23:I27"/>
    <mergeCell ref="M23:M27"/>
    <mergeCell ref="CU20:CU22"/>
    <mergeCell ref="CY20:CY22"/>
    <mergeCell ref="CZ20:CZ22"/>
    <mergeCell ref="DD20:DD22"/>
    <mergeCell ref="DE20:DE22"/>
    <mergeCell ref="DI20:DI22"/>
    <mergeCell ref="CF20:CF22"/>
    <mergeCell ref="CJ20:CJ22"/>
    <mergeCell ref="CK20:CK22"/>
    <mergeCell ref="CO20:CO22"/>
    <mergeCell ref="CP20:CP22"/>
    <mergeCell ref="CT20:CT22"/>
    <mergeCell ref="BQ20:BQ22"/>
    <mergeCell ref="BU20:BU22"/>
    <mergeCell ref="AH23:AH27"/>
    <mergeCell ref="AL23:AL27"/>
    <mergeCell ref="AM23:AM27"/>
    <mergeCell ref="AQ23:AQ27"/>
    <mergeCell ref="N23:N27"/>
    <mergeCell ref="R23:R27"/>
    <mergeCell ref="S23:S27"/>
    <mergeCell ref="W23:W27"/>
    <mergeCell ref="X23:X27"/>
    <mergeCell ref="AB23:AB27"/>
    <mergeCell ref="B29:B30"/>
    <mergeCell ref="C29:C30"/>
    <mergeCell ref="H29:H30"/>
    <mergeCell ref="I29:I30"/>
    <mergeCell ref="M29:M30"/>
    <mergeCell ref="N29:N30"/>
    <mergeCell ref="R29:R30"/>
    <mergeCell ref="CZ23:CZ27"/>
    <mergeCell ref="DD23:DD27"/>
    <mergeCell ref="CK23:CK27"/>
    <mergeCell ref="CO23:CO27"/>
    <mergeCell ref="CP23:CP27"/>
    <mergeCell ref="CT23:CT27"/>
    <mergeCell ref="CU23:CU27"/>
    <mergeCell ref="CY23:CY27"/>
    <mergeCell ref="BV23:BV27"/>
    <mergeCell ref="BZ23:BZ27"/>
    <mergeCell ref="CA23:CA27"/>
    <mergeCell ref="CE23:CE27"/>
    <mergeCell ref="CF23:CF27"/>
    <mergeCell ref="CJ23:CJ27"/>
    <mergeCell ref="BG23:BG27"/>
    <mergeCell ref="BK23:BK27"/>
    <mergeCell ref="BL23:BL27"/>
    <mergeCell ref="S29:S30"/>
    <mergeCell ref="W29:W30"/>
    <mergeCell ref="X29:X30"/>
    <mergeCell ref="AB29:AB30"/>
    <mergeCell ref="AC29:AC30"/>
    <mergeCell ref="AG29:AG30"/>
    <mergeCell ref="DO23:DO27"/>
    <mergeCell ref="DS23:DS27"/>
    <mergeCell ref="DT23:DT27"/>
    <mergeCell ref="DE23:DE27"/>
    <mergeCell ref="DI23:DI27"/>
    <mergeCell ref="DJ23:DJ27"/>
    <mergeCell ref="DN23:DN27"/>
    <mergeCell ref="BP23:BP27"/>
    <mergeCell ref="BQ23:BQ27"/>
    <mergeCell ref="BU23:BU27"/>
    <mergeCell ref="AR23:AR27"/>
    <mergeCell ref="AV23:AV27"/>
    <mergeCell ref="AW23:AW27"/>
    <mergeCell ref="BA23:BA27"/>
    <mergeCell ref="BB23:BB27"/>
    <mergeCell ref="BF23:BF27"/>
    <mergeCell ref="AC23:AC27"/>
    <mergeCell ref="AG23:AG27"/>
    <mergeCell ref="AW29:AW30"/>
    <mergeCell ref="BA29:BA30"/>
    <mergeCell ref="BB29:BB30"/>
    <mergeCell ref="BF29:BF30"/>
    <mergeCell ref="BG29:BG30"/>
    <mergeCell ref="BK29:BK30"/>
    <mergeCell ref="AH29:AH30"/>
    <mergeCell ref="AL29:AL30"/>
    <mergeCell ref="AM29:AM30"/>
    <mergeCell ref="AQ29:AQ30"/>
    <mergeCell ref="AR29:AR30"/>
    <mergeCell ref="AV29:AV30"/>
    <mergeCell ref="CZ29:CZ30"/>
    <mergeCell ref="DD29:DD30"/>
    <mergeCell ref="CA29:CA30"/>
    <mergeCell ref="CE29:CE30"/>
    <mergeCell ref="CF29:CF30"/>
    <mergeCell ref="CJ29:CJ30"/>
    <mergeCell ref="CK29:CK30"/>
    <mergeCell ref="CO29:CO30"/>
    <mergeCell ref="BL29:BL30"/>
    <mergeCell ref="BP29:BP30"/>
    <mergeCell ref="BQ29:BQ30"/>
    <mergeCell ref="BU29:BU30"/>
    <mergeCell ref="BV29:BV30"/>
    <mergeCell ref="BZ29:BZ30"/>
    <mergeCell ref="AC32:AC36"/>
    <mergeCell ref="AG32:AG36"/>
    <mergeCell ref="AH32:AH36"/>
    <mergeCell ref="AL32:AL36"/>
    <mergeCell ref="DT29:DT30"/>
    <mergeCell ref="B32:B36"/>
    <mergeCell ref="C32:C36"/>
    <mergeCell ref="H32:H36"/>
    <mergeCell ref="I32:I36"/>
    <mergeCell ref="M32:M36"/>
    <mergeCell ref="N32:N36"/>
    <mergeCell ref="R32:R36"/>
    <mergeCell ref="S32:S36"/>
    <mergeCell ref="W32:W36"/>
    <mergeCell ref="DE29:DE30"/>
    <mergeCell ref="DI29:DI30"/>
    <mergeCell ref="DJ29:DJ30"/>
    <mergeCell ref="DN29:DN30"/>
    <mergeCell ref="DO29:DO30"/>
    <mergeCell ref="DS29:DS30"/>
    <mergeCell ref="CP29:CP30"/>
    <mergeCell ref="CT29:CT30"/>
    <mergeCell ref="CU29:CU30"/>
    <mergeCell ref="CY29:CY30"/>
    <mergeCell ref="DS32:DS36"/>
    <mergeCell ref="DT32:DT36"/>
    <mergeCell ref="B37:B38"/>
    <mergeCell ref="C37:C38"/>
    <mergeCell ref="H37:H38"/>
    <mergeCell ref="I37:I38"/>
    <mergeCell ref="M37:M38"/>
    <mergeCell ref="CU32:CU36"/>
    <mergeCell ref="CY32:CY36"/>
    <mergeCell ref="CZ32:CZ36"/>
    <mergeCell ref="DD32:DD36"/>
    <mergeCell ref="DE32:DE36"/>
    <mergeCell ref="DI32:DI36"/>
    <mergeCell ref="CF32:CF36"/>
    <mergeCell ref="CJ32:CJ36"/>
    <mergeCell ref="CK32:CK36"/>
    <mergeCell ref="CO32:CO36"/>
    <mergeCell ref="CP32:CP36"/>
    <mergeCell ref="CT32:CT36"/>
    <mergeCell ref="BQ32:BQ36"/>
    <mergeCell ref="BU32:BU36"/>
    <mergeCell ref="BV32:BV36"/>
    <mergeCell ref="BZ32:BZ36"/>
    <mergeCell ref="CA32:CA36"/>
    <mergeCell ref="N37:N38"/>
    <mergeCell ref="R37:R38"/>
    <mergeCell ref="S37:S38"/>
    <mergeCell ref="W37:W38"/>
    <mergeCell ref="X37:X38"/>
    <mergeCell ref="AB37:AB38"/>
    <mergeCell ref="DJ32:DJ36"/>
    <mergeCell ref="DN32:DN36"/>
    <mergeCell ref="DO32:DO36"/>
    <mergeCell ref="CE32:CE36"/>
    <mergeCell ref="BB32:BB36"/>
    <mergeCell ref="BF32:BF36"/>
    <mergeCell ref="BG32:BG36"/>
    <mergeCell ref="BK32:BK36"/>
    <mergeCell ref="BL32:BL36"/>
    <mergeCell ref="BP32:BP36"/>
    <mergeCell ref="AM32:AM36"/>
    <mergeCell ref="AQ32:AQ36"/>
    <mergeCell ref="AR32:AR36"/>
    <mergeCell ref="AV32:AV36"/>
    <mergeCell ref="AW32:AW36"/>
    <mergeCell ref="BA32:BA36"/>
    <mergeCell ref="X32:X36"/>
    <mergeCell ref="AB32:AB36"/>
    <mergeCell ref="AR37:AR38"/>
    <mergeCell ref="AV37:AV38"/>
    <mergeCell ref="AW37:AW38"/>
    <mergeCell ref="BA37:BA38"/>
    <mergeCell ref="BB37:BB38"/>
    <mergeCell ref="BF37:BF38"/>
    <mergeCell ref="AC37:AC38"/>
    <mergeCell ref="AG37:AG38"/>
    <mergeCell ref="AH37:AH38"/>
    <mergeCell ref="AL37:AL38"/>
    <mergeCell ref="AM37:AM38"/>
    <mergeCell ref="AQ37:AQ38"/>
    <mergeCell ref="CA37:CA38"/>
    <mergeCell ref="CE37:CE38"/>
    <mergeCell ref="CF37:CF38"/>
    <mergeCell ref="CJ37:CJ38"/>
    <mergeCell ref="BG37:BG38"/>
    <mergeCell ref="BK37:BK38"/>
    <mergeCell ref="BL37:BL38"/>
    <mergeCell ref="BP37:BP38"/>
    <mergeCell ref="BQ37:BQ38"/>
    <mergeCell ref="BU37:BU38"/>
    <mergeCell ref="DO37:DO38"/>
    <mergeCell ref="DS37:DS38"/>
    <mergeCell ref="DT37:DT38"/>
    <mergeCell ref="B39:B42"/>
    <mergeCell ref="C39:C42"/>
    <mergeCell ref="H39:H42"/>
    <mergeCell ref="I39:I42"/>
    <mergeCell ref="M39:M42"/>
    <mergeCell ref="N39:N42"/>
    <mergeCell ref="R39:R42"/>
    <mergeCell ref="CZ37:CZ38"/>
    <mergeCell ref="DD37:DD38"/>
    <mergeCell ref="DE37:DE38"/>
    <mergeCell ref="DI37:DI38"/>
    <mergeCell ref="DJ37:DJ38"/>
    <mergeCell ref="DN37:DN38"/>
    <mergeCell ref="CK37:CK38"/>
    <mergeCell ref="CO37:CO38"/>
    <mergeCell ref="CP37:CP38"/>
    <mergeCell ref="CT37:CT38"/>
    <mergeCell ref="CU37:CU38"/>
    <mergeCell ref="CY37:CY38"/>
    <mergeCell ref="BV37:BV38"/>
    <mergeCell ref="BZ37:BZ38"/>
    <mergeCell ref="AH39:AH42"/>
    <mergeCell ref="AL39:AL42"/>
    <mergeCell ref="AM39:AM42"/>
    <mergeCell ref="AQ39:AQ42"/>
    <mergeCell ref="AR39:AR42"/>
    <mergeCell ref="AV39:AV42"/>
    <mergeCell ref="S39:S42"/>
    <mergeCell ref="W39:W42"/>
    <mergeCell ref="X39:X42"/>
    <mergeCell ref="AB39:AB42"/>
    <mergeCell ref="AC39:AC42"/>
    <mergeCell ref="AG39:AG42"/>
    <mergeCell ref="BL39:BL42"/>
    <mergeCell ref="BP39:BP42"/>
    <mergeCell ref="BQ39:BQ42"/>
    <mergeCell ref="BU39:BU42"/>
    <mergeCell ref="BV39:BV42"/>
    <mergeCell ref="BZ39:BZ42"/>
    <mergeCell ref="AW39:AW42"/>
    <mergeCell ref="BA39:BA42"/>
    <mergeCell ref="BB39:BB42"/>
    <mergeCell ref="BF39:BF42"/>
    <mergeCell ref="BG39:BG42"/>
    <mergeCell ref="BK39:BK42"/>
    <mergeCell ref="CU39:CU42"/>
    <mergeCell ref="CY39:CY42"/>
    <mergeCell ref="CZ39:CZ42"/>
    <mergeCell ref="DD39:DD42"/>
    <mergeCell ref="CA39:CA42"/>
    <mergeCell ref="CE39:CE42"/>
    <mergeCell ref="CF39:CF42"/>
    <mergeCell ref="CJ39:CJ42"/>
    <mergeCell ref="CK39:CK42"/>
    <mergeCell ref="CO39:CO42"/>
    <mergeCell ref="AS48:AW48"/>
    <mergeCell ref="AX48:BB48"/>
    <mergeCell ref="BC48:BG48"/>
    <mergeCell ref="BH48:BL48"/>
    <mergeCell ref="BM48:BQ48"/>
    <mergeCell ref="BR48:BV48"/>
    <mergeCell ref="DT39:DT42"/>
    <mergeCell ref="A48:D48"/>
    <mergeCell ref="E48:I48"/>
    <mergeCell ref="J48:N48"/>
    <mergeCell ref="O48:S48"/>
    <mergeCell ref="T48:X48"/>
    <mergeCell ref="Y48:AC48"/>
    <mergeCell ref="AD48:AH48"/>
    <mergeCell ref="AI48:AM48"/>
    <mergeCell ref="AN48:AR48"/>
    <mergeCell ref="DE39:DE42"/>
    <mergeCell ref="DI39:DI42"/>
    <mergeCell ref="DJ39:DJ42"/>
    <mergeCell ref="DN39:DN42"/>
    <mergeCell ref="DO39:DO42"/>
    <mergeCell ref="DS39:DS42"/>
    <mergeCell ref="CP39:CP42"/>
    <mergeCell ref="CT39:CT42"/>
    <mergeCell ref="DA48:DE48"/>
    <mergeCell ref="DF48:DJ48"/>
    <mergeCell ref="DK48:DO48"/>
    <mergeCell ref="DP48:DT48"/>
    <mergeCell ref="BW48:CA48"/>
    <mergeCell ref="CB48:CF48"/>
    <mergeCell ref="CG48:CK48"/>
    <mergeCell ref="CL48:CP48"/>
    <mergeCell ref="CQ48:CU48"/>
    <mergeCell ref="CV48:CZ48"/>
  </mergeCells>
  <conditionalFormatting sqref="B3:B5">
    <cfRule type="duplicateValues" dxfId="136" priority="71"/>
  </conditionalFormatting>
  <conditionalFormatting sqref="E49">
    <cfRule type="duplicateValues" dxfId="135" priority="172"/>
  </conditionalFormatting>
  <conditionalFormatting sqref="G10">
    <cfRule type="duplicateValues" dxfId="134" priority="20"/>
  </conditionalFormatting>
  <conditionalFormatting sqref="J7:L42">
    <cfRule type="duplicateValues" dxfId="133" priority="86"/>
  </conditionalFormatting>
  <conditionalFormatting sqref="M7 M28:M29 M20 M23 M31:M32 M37 M39">
    <cfRule type="duplicateValues" dxfId="132" priority="70"/>
  </conditionalFormatting>
  <conditionalFormatting sqref="M12">
    <cfRule type="duplicateValues" dxfId="131" priority="64"/>
  </conditionalFormatting>
  <conditionalFormatting sqref="M16">
    <cfRule type="duplicateValues" dxfId="130" priority="63"/>
  </conditionalFormatting>
  <conditionalFormatting sqref="R7 R28:R29 R20 R23 R31:R32 R37 R39">
    <cfRule type="duplicateValues" dxfId="129" priority="62"/>
  </conditionalFormatting>
  <conditionalFormatting sqref="R12">
    <cfRule type="duplicateValues" dxfId="128" priority="61"/>
  </conditionalFormatting>
  <conditionalFormatting sqref="R16">
    <cfRule type="duplicateValues" dxfId="127" priority="60"/>
  </conditionalFormatting>
  <conditionalFormatting sqref="W7 W28:W29 W20 W23 W31:W32 W37 W39">
    <cfRule type="duplicateValues" dxfId="126" priority="56"/>
  </conditionalFormatting>
  <conditionalFormatting sqref="W12">
    <cfRule type="duplicateValues" dxfId="125" priority="55"/>
  </conditionalFormatting>
  <conditionalFormatting sqref="W16">
    <cfRule type="duplicateValues" dxfId="124" priority="54"/>
  </conditionalFormatting>
  <conditionalFormatting sqref="Y7:AA42">
    <cfRule type="duplicateValues" dxfId="123" priority="83"/>
  </conditionalFormatting>
  <conditionalFormatting sqref="AB7 AB28:AB29 AB20 AB23 AB31:AB32 AB37 AB39">
    <cfRule type="duplicateValues" dxfId="122" priority="59"/>
  </conditionalFormatting>
  <conditionalFormatting sqref="AB12">
    <cfRule type="duplicateValues" dxfId="121" priority="58"/>
  </conditionalFormatting>
  <conditionalFormatting sqref="AB16">
    <cfRule type="duplicateValues" dxfId="120" priority="57"/>
  </conditionalFormatting>
  <conditionalFormatting sqref="AD7:AF42">
    <cfRule type="duplicateValues" dxfId="119" priority="82"/>
  </conditionalFormatting>
  <conditionalFormatting sqref="AG7 AG28:AG29 AG20 AG23 AG31:AG32 AG37 AG39">
    <cfRule type="duplicateValues" dxfId="118" priority="53"/>
  </conditionalFormatting>
  <conditionalFormatting sqref="AG12">
    <cfRule type="duplicateValues" dxfId="117" priority="52"/>
  </conditionalFormatting>
  <conditionalFormatting sqref="AG16">
    <cfRule type="duplicateValues" dxfId="116" priority="51"/>
  </conditionalFormatting>
  <conditionalFormatting sqref="AI7:AK42">
    <cfRule type="duplicateValues" dxfId="115" priority="81"/>
  </conditionalFormatting>
  <conditionalFormatting sqref="AL7 AL28:AL29 AL20 AL23 AL31:AL32 AL37 AL39">
    <cfRule type="duplicateValues" dxfId="114" priority="50"/>
  </conditionalFormatting>
  <conditionalFormatting sqref="AL12">
    <cfRule type="duplicateValues" dxfId="113" priority="49"/>
  </conditionalFormatting>
  <conditionalFormatting sqref="AL16">
    <cfRule type="duplicateValues" dxfId="112" priority="48"/>
  </conditionalFormatting>
  <conditionalFormatting sqref="AN7:AP42">
    <cfRule type="duplicateValues" dxfId="111" priority="80"/>
  </conditionalFormatting>
  <conditionalFormatting sqref="AQ7 AQ28:AQ29 AQ20 AQ23 AQ31:AQ32 AQ37 AQ39">
    <cfRule type="duplicateValues" dxfId="110" priority="47"/>
  </conditionalFormatting>
  <conditionalFormatting sqref="AQ12">
    <cfRule type="duplicateValues" dxfId="109" priority="46"/>
  </conditionalFormatting>
  <conditionalFormatting sqref="AQ16">
    <cfRule type="duplicateValues" dxfId="108" priority="45"/>
  </conditionalFormatting>
  <conditionalFormatting sqref="AS7:AU42">
    <cfRule type="duplicateValues" dxfId="107" priority="79"/>
  </conditionalFormatting>
  <conditionalFormatting sqref="AV7 AV28:AV29 AV20 AV23 AV31:AV32 AV37 AV39">
    <cfRule type="duplicateValues" dxfId="106" priority="44"/>
  </conditionalFormatting>
  <conditionalFormatting sqref="AV12">
    <cfRule type="duplicateValues" dxfId="105" priority="43"/>
  </conditionalFormatting>
  <conditionalFormatting sqref="AV16">
    <cfRule type="duplicateValues" dxfId="104" priority="42"/>
  </conditionalFormatting>
  <conditionalFormatting sqref="AX7:AZ42">
    <cfRule type="duplicateValues" dxfId="103" priority="78"/>
  </conditionalFormatting>
  <conditionalFormatting sqref="BA7 BA28:BA29 BA20 BA23 BA31:BA32 BA37 BA39">
    <cfRule type="duplicateValues" dxfId="102" priority="41"/>
  </conditionalFormatting>
  <conditionalFormatting sqref="BA12">
    <cfRule type="duplicateValues" dxfId="101" priority="40"/>
  </conditionalFormatting>
  <conditionalFormatting sqref="BA16">
    <cfRule type="duplicateValues" dxfId="100" priority="39"/>
  </conditionalFormatting>
  <conditionalFormatting sqref="BC7:BE42">
    <cfRule type="duplicateValues" dxfId="99" priority="77"/>
  </conditionalFormatting>
  <conditionalFormatting sqref="BF7 BF28:BF29 BF12 BF20 BF23 BF31:BF32 BF37 BF39 BF16">
    <cfRule type="duplicateValues" dxfId="98" priority="69"/>
  </conditionalFormatting>
  <conditionalFormatting sqref="BH7:BJ42">
    <cfRule type="duplicateValues" dxfId="97" priority="76"/>
  </conditionalFormatting>
  <conditionalFormatting sqref="BK7 BK28:BK29 BK12 BK20 BK23 BK31:BK32 BK37 BK39 BK16">
    <cfRule type="duplicateValues" dxfId="96" priority="68"/>
  </conditionalFormatting>
  <conditionalFormatting sqref="BP7 BP28:BP29 BP12 BP20 BP23 BP31:BP32 BP37 BP39 BP16">
    <cfRule type="duplicateValues" dxfId="95" priority="67"/>
  </conditionalFormatting>
  <conditionalFormatting sqref="BR7:BT42">
    <cfRule type="duplicateValues" dxfId="94" priority="74"/>
  </conditionalFormatting>
  <conditionalFormatting sqref="BU7 BU28:BU29 BU12 BU20 BU23 BU31:BU32 BU37 BU39 BU16">
    <cfRule type="duplicateValues" dxfId="93" priority="66"/>
  </conditionalFormatting>
  <conditionalFormatting sqref="BW7:BY42">
    <cfRule type="duplicateValues" dxfId="92" priority="73"/>
  </conditionalFormatting>
  <conditionalFormatting sqref="BZ7 BZ28:BZ29 BZ12 BZ20 BZ23 BZ31:BZ32 BZ37 BZ39 BZ16">
    <cfRule type="duplicateValues" dxfId="91" priority="65"/>
  </conditionalFormatting>
  <conditionalFormatting sqref="CB7:CD42">
    <cfRule type="duplicateValues" dxfId="90" priority="38"/>
  </conditionalFormatting>
  <conditionalFormatting sqref="CE7 CE28:CE29 CE12 CE20 CE23 CE31:CE32 CE37 CE39 CE16">
    <cfRule type="duplicateValues" dxfId="89" priority="37"/>
  </conditionalFormatting>
  <conditionalFormatting sqref="CG7:CI42">
    <cfRule type="duplicateValues" dxfId="88" priority="36"/>
  </conditionalFormatting>
  <conditionalFormatting sqref="CJ7 CJ28:CJ29 CJ12 CJ20 CJ23 CJ31:CJ32 CJ37 CJ39 CJ16">
    <cfRule type="duplicateValues" dxfId="87" priority="35"/>
  </conditionalFormatting>
  <conditionalFormatting sqref="CL7:CN42">
    <cfRule type="duplicateValues" dxfId="86" priority="34"/>
  </conditionalFormatting>
  <conditionalFormatting sqref="CO7 CO28:CO29 CO12 CO20 CO23 CO31:CO32 CO37 CO39 CO16">
    <cfRule type="duplicateValues" dxfId="85" priority="33"/>
  </conditionalFormatting>
  <conditionalFormatting sqref="CT7 CT28:CT29 CT12 CT20 CT23 CT31:CT32 CT37 CT39 CT16">
    <cfRule type="duplicateValues" dxfId="84" priority="31"/>
  </conditionalFormatting>
  <conditionalFormatting sqref="CV7:CX42">
    <cfRule type="duplicateValues" dxfId="83" priority="30"/>
  </conditionalFormatting>
  <conditionalFormatting sqref="CY7 CY28:CY29 CY12 CY20 CY23 CY31:CY32 CY37 CY39 CY16">
    <cfRule type="duplicateValues" dxfId="82" priority="29"/>
  </conditionalFormatting>
  <conditionalFormatting sqref="DA7:DC42">
    <cfRule type="duplicateValues" dxfId="81" priority="28"/>
  </conditionalFormatting>
  <conditionalFormatting sqref="DD7 DD28:DD29 DD12 DD20 DD23 DD31:DD32 DD37 DD39 DD16">
    <cfRule type="duplicateValues" dxfId="80" priority="27"/>
  </conditionalFormatting>
  <conditionalFormatting sqref="DF7:DH42">
    <cfRule type="duplicateValues" dxfId="79" priority="26"/>
  </conditionalFormatting>
  <conditionalFormatting sqref="DI7 DI28:DI29 DI12 DI20 DI23 DI31:DI32 DI37 DI39 DI16">
    <cfRule type="duplicateValues" dxfId="78" priority="25"/>
  </conditionalFormatting>
  <conditionalFormatting sqref="DN7 DN28:DN29 DN12 DN20 DN23 DN31:DN32 DN37 DN39 DN16">
    <cfRule type="duplicateValues" dxfId="77" priority="23"/>
  </conditionalFormatting>
  <conditionalFormatting sqref="DP7:DR42">
    <cfRule type="duplicateValues" dxfId="76" priority="22"/>
  </conditionalFormatting>
  <conditionalFormatting sqref="DS7 DS28:DS29 DS12 DS20 DS23 DS31:DS32 DS37 DS39 DS16">
    <cfRule type="duplicateValues" dxfId="75" priority="21"/>
  </conditionalFormatting>
  <conditionalFormatting sqref="E48 E7:H7 E12:H12 E8:G8 E20:H20 E13:G19 E23:H23 E21:G22 E32:H32 E37:H37 E33:G36 E39:H39 E38:G38 E40:G42 H16 E11:G11 E9:F10 H31 H28:H29 E24:G31 G9">
    <cfRule type="duplicateValues" dxfId="74" priority="87"/>
  </conditionalFormatting>
  <conditionalFormatting sqref="J48">
    <cfRule type="duplicateValues" dxfId="73" priority="72"/>
  </conditionalFormatting>
  <conditionalFormatting sqref="O48 O7:Q42">
    <cfRule type="duplicateValues" dxfId="72" priority="85"/>
  </conditionalFormatting>
  <conditionalFormatting sqref="T48 T7:V30 T32:V42 V31 T31">
    <cfRule type="duplicateValues" dxfId="71" priority="84"/>
  </conditionalFormatting>
  <conditionalFormatting sqref="Y48">
    <cfRule type="duplicateValues" dxfId="70" priority="19"/>
  </conditionalFormatting>
  <conditionalFormatting sqref="AD48">
    <cfRule type="duplicateValues" dxfId="69" priority="12"/>
  </conditionalFormatting>
  <conditionalFormatting sqref="AI48">
    <cfRule type="duplicateValues" dxfId="68" priority="11"/>
  </conditionalFormatting>
  <conditionalFormatting sqref="AN48">
    <cfRule type="duplicateValues" dxfId="67" priority="10"/>
  </conditionalFormatting>
  <conditionalFormatting sqref="AS48">
    <cfRule type="duplicateValues" dxfId="66" priority="9"/>
  </conditionalFormatting>
  <conditionalFormatting sqref="AX48">
    <cfRule type="duplicateValues" dxfId="65" priority="8"/>
  </conditionalFormatting>
  <conditionalFormatting sqref="BC48">
    <cfRule type="duplicateValues" dxfId="64" priority="7"/>
  </conditionalFormatting>
  <conditionalFormatting sqref="BH48">
    <cfRule type="duplicateValues" dxfId="63" priority="6"/>
  </conditionalFormatting>
  <conditionalFormatting sqref="BM48 BM7:BO42">
    <cfRule type="duplicateValues" dxfId="62" priority="75"/>
  </conditionalFormatting>
  <conditionalFormatting sqref="BR48">
    <cfRule type="duplicateValues" dxfId="61" priority="5"/>
  </conditionalFormatting>
  <conditionalFormatting sqref="BW48">
    <cfRule type="duplicateValues" dxfId="60" priority="18"/>
  </conditionalFormatting>
  <conditionalFormatting sqref="CB48">
    <cfRule type="duplicateValues" dxfId="59" priority="13"/>
  </conditionalFormatting>
  <conditionalFormatting sqref="CG48">
    <cfRule type="duplicateValues" dxfId="58" priority="17"/>
  </conditionalFormatting>
  <conditionalFormatting sqref="CL48">
    <cfRule type="duplicateValues" dxfId="57" priority="15"/>
  </conditionalFormatting>
  <conditionalFormatting sqref="CQ48 CQ7:CS42">
    <cfRule type="duplicateValues" dxfId="56" priority="32"/>
  </conditionalFormatting>
  <conditionalFormatting sqref="CV48">
    <cfRule type="duplicateValues" dxfId="55" priority="4"/>
  </conditionalFormatting>
  <conditionalFormatting sqref="DA48">
    <cfRule type="duplicateValues" dxfId="54" priority="14"/>
  </conditionalFormatting>
  <conditionalFormatting sqref="DF48">
    <cfRule type="duplicateValues" dxfId="53" priority="16"/>
  </conditionalFormatting>
  <conditionalFormatting sqref="DK48 DK7:DM42">
    <cfRule type="duplicateValues" dxfId="52" priority="24"/>
  </conditionalFormatting>
  <conditionalFormatting sqref="DP48">
    <cfRule type="duplicateValues" dxfId="51" priority="3"/>
  </conditionalFormatting>
  <conditionalFormatting sqref="E43:DT47">
    <cfRule type="duplicateValues" dxfId="50" priority="2"/>
  </conditionalFormatting>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48"/>
  <sheetViews>
    <sheetView zoomScale="60" zoomScaleNormal="60" workbookViewId="0">
      <selection sqref="A1:AR1"/>
    </sheetView>
  </sheetViews>
  <sheetFormatPr baseColWidth="10" defaultRowHeight="15" x14ac:dyDescent="0.25"/>
  <cols>
    <col min="1" max="1" width="33.140625" customWidth="1"/>
    <col min="2" max="2" width="33.5703125" customWidth="1"/>
    <col min="4" max="4" width="84.140625" customWidth="1"/>
    <col min="5" max="5" width="11.42578125" style="38"/>
    <col min="6" max="8" width="18.28515625" style="38" customWidth="1"/>
    <col min="9" max="9" width="49.7109375" style="38" customWidth="1"/>
    <col min="10" max="10" width="11.42578125" style="38"/>
    <col min="11" max="13" width="17.42578125" style="38" customWidth="1"/>
    <col min="14" max="14" width="44.5703125" style="38" customWidth="1"/>
    <col min="15" max="15" width="11.42578125" style="38"/>
    <col min="16" max="18" width="22.85546875" style="38" customWidth="1"/>
    <col min="19" max="19" width="49.7109375" style="38" customWidth="1"/>
    <col min="20" max="20" width="11.42578125" style="38"/>
    <col min="21" max="23" width="17.85546875" style="38" customWidth="1"/>
    <col min="24" max="24" width="59.7109375" style="38" customWidth="1"/>
    <col min="25" max="25" width="11.42578125" style="38"/>
    <col min="26" max="28" width="16.42578125" style="38" customWidth="1"/>
    <col min="29" max="29" width="49.7109375" style="38" customWidth="1"/>
    <col min="30" max="30" width="11.42578125" style="38"/>
    <col min="31" max="33" width="21.7109375" style="38" customWidth="1"/>
    <col min="34" max="34" width="50" style="38" customWidth="1"/>
    <col min="35" max="35" width="11.42578125" style="38"/>
    <col min="36" max="38" width="19.7109375" style="38" customWidth="1"/>
    <col min="39" max="39" width="50" style="38" customWidth="1"/>
    <col min="40" max="40" width="11.42578125" style="38"/>
    <col min="41" max="43" width="20.28515625" style="38" customWidth="1"/>
    <col min="44" max="44" width="50" style="38" customWidth="1"/>
  </cols>
  <sheetData>
    <row r="1" spans="1:48" ht="32.25" thickBot="1" x14ac:dyDescent="0.3">
      <c r="A1" s="436" t="s">
        <v>770</v>
      </c>
      <c r="B1" s="437"/>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F1" s="437"/>
      <c r="AG1" s="437"/>
      <c r="AH1" s="437"/>
      <c r="AI1" s="437"/>
      <c r="AJ1" s="437"/>
      <c r="AK1" s="437"/>
      <c r="AL1" s="437"/>
      <c r="AM1" s="437"/>
      <c r="AN1" s="437"/>
      <c r="AO1" s="437"/>
      <c r="AP1" s="437"/>
      <c r="AQ1" s="437"/>
      <c r="AR1" s="437"/>
    </row>
    <row r="2" spans="1:48" ht="134.25" customHeight="1" x14ac:dyDescent="0.25">
      <c r="A2" s="387" t="s">
        <v>100</v>
      </c>
      <c r="B2" s="387"/>
      <c r="C2" s="387"/>
      <c r="D2" s="387"/>
      <c r="E2" s="385" t="s">
        <v>600</v>
      </c>
      <c r="F2" s="385"/>
      <c r="G2" s="385"/>
      <c r="H2" s="385"/>
      <c r="I2" s="386"/>
      <c r="J2" s="385" t="s">
        <v>601</v>
      </c>
      <c r="K2" s="385"/>
      <c r="L2" s="385"/>
      <c r="M2" s="385"/>
      <c r="N2" s="386"/>
      <c r="O2" s="385" t="s">
        <v>602</v>
      </c>
      <c r="P2" s="385"/>
      <c r="Q2" s="385"/>
      <c r="R2" s="385"/>
      <c r="S2" s="386"/>
      <c r="T2" s="385" t="s">
        <v>603</v>
      </c>
      <c r="U2" s="385"/>
      <c r="V2" s="385"/>
      <c r="W2" s="385"/>
      <c r="X2" s="386"/>
      <c r="Y2" s="385" t="s">
        <v>604</v>
      </c>
      <c r="Z2" s="385"/>
      <c r="AA2" s="385"/>
      <c r="AB2" s="385"/>
      <c r="AC2" s="386"/>
      <c r="AD2" s="385" t="s">
        <v>605</v>
      </c>
      <c r="AE2" s="385"/>
      <c r="AF2" s="385"/>
      <c r="AG2" s="385"/>
      <c r="AH2" s="386"/>
      <c r="AI2" s="385" t="s">
        <v>606</v>
      </c>
      <c r="AJ2" s="385"/>
      <c r="AK2" s="385"/>
      <c r="AL2" s="385"/>
      <c r="AM2" s="386"/>
      <c r="AN2" s="385" t="s">
        <v>607</v>
      </c>
      <c r="AO2" s="385"/>
      <c r="AP2" s="385"/>
      <c r="AQ2" s="385"/>
      <c r="AR2" s="386"/>
      <c r="AS2" s="59"/>
      <c r="AT2" s="59"/>
      <c r="AU2" s="59"/>
      <c r="AV2" s="59"/>
    </row>
    <row r="3" spans="1:48" ht="28.5" customHeight="1" x14ac:dyDescent="0.25">
      <c r="A3" s="387" t="s">
        <v>116</v>
      </c>
      <c r="B3" s="388" t="s">
        <v>117</v>
      </c>
      <c r="C3" s="388"/>
      <c r="D3" s="388"/>
      <c r="E3" s="379">
        <v>7498400</v>
      </c>
      <c r="F3" s="380"/>
      <c r="G3" s="380"/>
      <c r="H3" s="380"/>
      <c r="I3" s="381"/>
      <c r="J3" s="379">
        <v>11163840</v>
      </c>
      <c r="K3" s="380"/>
      <c r="L3" s="380"/>
      <c r="M3" s="380"/>
      <c r="N3" s="381"/>
      <c r="O3" s="394">
        <v>7498400</v>
      </c>
      <c r="P3" s="395"/>
      <c r="Q3" s="395"/>
      <c r="R3" s="395"/>
      <c r="S3" s="396"/>
      <c r="T3" s="379">
        <v>11494837</v>
      </c>
      <c r="U3" s="375"/>
      <c r="V3" s="375"/>
      <c r="W3" s="375"/>
      <c r="X3" s="397"/>
      <c r="Y3" s="398">
        <v>37433766</v>
      </c>
      <c r="Z3" s="399"/>
      <c r="AA3" s="399"/>
      <c r="AB3" s="399"/>
      <c r="AC3" s="400"/>
      <c r="AD3" s="398">
        <v>7475936</v>
      </c>
      <c r="AE3" s="375"/>
      <c r="AF3" s="375"/>
      <c r="AG3" s="375"/>
      <c r="AH3" s="375"/>
      <c r="AI3" s="379">
        <v>7322236</v>
      </c>
      <c r="AJ3" s="375"/>
      <c r="AK3" s="375"/>
      <c r="AL3" s="375"/>
      <c r="AM3" s="375"/>
      <c r="AN3" s="377">
        <v>16474914</v>
      </c>
      <c r="AO3" s="378"/>
      <c r="AP3" s="378"/>
      <c r="AQ3" s="378"/>
      <c r="AR3" s="378"/>
      <c r="AS3" s="59"/>
      <c r="AT3" s="59"/>
      <c r="AU3" s="59"/>
      <c r="AV3" s="59"/>
    </row>
    <row r="4" spans="1:48" ht="28.5" customHeight="1" x14ac:dyDescent="0.25">
      <c r="A4" s="387"/>
      <c r="B4" s="388" t="s">
        <v>118</v>
      </c>
      <c r="C4" s="388"/>
      <c r="D4" s="388"/>
      <c r="E4" s="401"/>
      <c r="F4" s="402"/>
      <c r="G4" s="402"/>
      <c r="H4" s="402"/>
      <c r="I4" s="403"/>
      <c r="J4" s="379"/>
      <c r="K4" s="375"/>
      <c r="L4" s="375"/>
      <c r="M4" s="375"/>
      <c r="N4" s="375"/>
      <c r="O4" s="394"/>
      <c r="P4" s="395"/>
      <c r="Q4" s="395"/>
      <c r="R4" s="395"/>
      <c r="S4" s="395"/>
      <c r="T4" s="383"/>
      <c r="U4" s="375"/>
      <c r="V4" s="375"/>
      <c r="W4" s="375"/>
      <c r="X4" s="375"/>
      <c r="Y4" s="383"/>
      <c r="Z4" s="375"/>
      <c r="AA4" s="375"/>
      <c r="AB4" s="375"/>
      <c r="AC4" s="375"/>
      <c r="AD4" s="379"/>
      <c r="AE4" s="375"/>
      <c r="AF4" s="375"/>
      <c r="AG4" s="375"/>
      <c r="AH4" s="375"/>
      <c r="AI4" s="383"/>
      <c r="AJ4" s="375"/>
      <c r="AK4" s="375"/>
      <c r="AL4" s="375"/>
      <c r="AM4" s="375"/>
      <c r="AN4" s="378"/>
      <c r="AO4" s="378"/>
      <c r="AP4" s="378"/>
      <c r="AQ4" s="378"/>
      <c r="AR4" s="378"/>
      <c r="AS4" s="59"/>
      <c r="AT4" s="59"/>
      <c r="AU4" s="59"/>
      <c r="AV4" s="59"/>
    </row>
    <row r="5" spans="1:48" ht="28.5" customHeight="1" x14ac:dyDescent="0.25">
      <c r="A5" s="387"/>
      <c r="B5" s="388" t="s">
        <v>119</v>
      </c>
      <c r="C5" s="388"/>
      <c r="D5" s="388"/>
      <c r="E5" s="401">
        <v>0</v>
      </c>
      <c r="F5" s="402"/>
      <c r="G5" s="402"/>
      <c r="H5" s="402"/>
      <c r="I5" s="403"/>
      <c r="J5" s="379">
        <v>4005</v>
      </c>
      <c r="K5" s="375"/>
      <c r="L5" s="375"/>
      <c r="M5" s="375"/>
      <c r="N5" s="375"/>
      <c r="O5" s="383">
        <v>0</v>
      </c>
      <c r="P5" s="375"/>
      <c r="Q5" s="375"/>
      <c r="R5" s="375"/>
      <c r="S5" s="375"/>
      <c r="T5" s="379">
        <v>307943</v>
      </c>
      <c r="U5" s="375"/>
      <c r="V5" s="375"/>
      <c r="W5" s="375"/>
      <c r="X5" s="375"/>
      <c r="Y5" s="383">
        <v>0</v>
      </c>
      <c r="Z5" s="375"/>
      <c r="AA5" s="375"/>
      <c r="AB5" s="375"/>
      <c r="AC5" s="375"/>
      <c r="AD5" s="379">
        <v>0</v>
      </c>
      <c r="AE5" s="375"/>
      <c r="AF5" s="375"/>
      <c r="AG5" s="375"/>
      <c r="AH5" s="375"/>
      <c r="AI5" s="379">
        <v>17245</v>
      </c>
      <c r="AJ5" s="375"/>
      <c r="AK5" s="375"/>
      <c r="AL5" s="375"/>
      <c r="AM5" s="375"/>
      <c r="AN5" s="377">
        <v>0</v>
      </c>
      <c r="AO5" s="378"/>
      <c r="AP5" s="378"/>
      <c r="AQ5" s="378"/>
      <c r="AR5" s="378"/>
      <c r="AS5" s="59"/>
      <c r="AT5" s="59"/>
      <c r="AU5" s="59"/>
      <c r="AV5" s="59"/>
    </row>
    <row r="6" spans="1:48" ht="45.75" thickBot="1" x14ac:dyDescent="0.3">
      <c r="A6" s="110"/>
      <c r="B6" s="60" t="s">
        <v>67</v>
      </c>
      <c r="C6" s="60" t="s">
        <v>68</v>
      </c>
      <c r="D6" s="60" t="s">
        <v>69</v>
      </c>
      <c r="E6" s="47" t="s">
        <v>63</v>
      </c>
      <c r="F6" s="47" t="s">
        <v>64</v>
      </c>
      <c r="G6" s="47" t="s">
        <v>65</v>
      </c>
      <c r="H6" s="47" t="s">
        <v>62</v>
      </c>
      <c r="I6" s="47" t="s">
        <v>58</v>
      </c>
      <c r="J6" s="47" t="s">
        <v>63</v>
      </c>
      <c r="K6" s="47" t="s">
        <v>64</v>
      </c>
      <c r="L6" s="47" t="s">
        <v>65</v>
      </c>
      <c r="M6" s="47" t="s">
        <v>62</v>
      </c>
      <c r="N6" s="47" t="s">
        <v>58</v>
      </c>
      <c r="O6" s="47" t="s">
        <v>63</v>
      </c>
      <c r="P6" s="47" t="s">
        <v>64</v>
      </c>
      <c r="Q6" s="47" t="s">
        <v>65</v>
      </c>
      <c r="R6" s="47" t="s">
        <v>62</v>
      </c>
      <c r="S6" s="47" t="s">
        <v>58</v>
      </c>
      <c r="T6" s="47" t="s">
        <v>63</v>
      </c>
      <c r="U6" s="47" t="s">
        <v>64</v>
      </c>
      <c r="V6" s="47" t="s">
        <v>65</v>
      </c>
      <c r="W6" s="47" t="s">
        <v>62</v>
      </c>
      <c r="X6" s="47" t="s">
        <v>58</v>
      </c>
      <c r="Y6" s="47" t="s">
        <v>63</v>
      </c>
      <c r="Z6" s="47" t="s">
        <v>64</v>
      </c>
      <c r="AA6" s="47" t="s">
        <v>65</v>
      </c>
      <c r="AB6" s="47" t="s">
        <v>62</v>
      </c>
      <c r="AC6" s="47" t="s">
        <v>58</v>
      </c>
      <c r="AD6" s="47" t="s">
        <v>63</v>
      </c>
      <c r="AE6" s="47" t="s">
        <v>64</v>
      </c>
      <c r="AF6" s="47" t="s">
        <v>65</v>
      </c>
      <c r="AG6" s="47" t="s">
        <v>62</v>
      </c>
      <c r="AH6" s="47" t="s">
        <v>58</v>
      </c>
      <c r="AI6" s="47" t="s">
        <v>63</v>
      </c>
      <c r="AJ6" s="47" t="s">
        <v>64</v>
      </c>
      <c r="AK6" s="47" t="s">
        <v>65</v>
      </c>
      <c r="AL6" s="47" t="s">
        <v>62</v>
      </c>
      <c r="AM6" s="47" t="s">
        <v>58</v>
      </c>
      <c r="AN6" s="47" t="s">
        <v>63</v>
      </c>
      <c r="AO6" s="47" t="s">
        <v>64</v>
      </c>
      <c r="AP6" s="47" t="s">
        <v>65</v>
      </c>
      <c r="AQ6" s="47" t="s">
        <v>62</v>
      </c>
      <c r="AR6" s="47" t="s">
        <v>58</v>
      </c>
      <c r="AS6" s="59"/>
      <c r="AT6" s="59"/>
      <c r="AU6" s="59"/>
      <c r="AV6" s="59"/>
    </row>
    <row r="7" spans="1:48" ht="41.25" customHeight="1" x14ac:dyDescent="0.25">
      <c r="A7" s="405" t="s">
        <v>112</v>
      </c>
      <c r="B7" s="342" t="s">
        <v>123</v>
      </c>
      <c r="C7" s="407"/>
      <c r="D7" s="69" t="s">
        <v>109</v>
      </c>
      <c r="E7" s="35"/>
      <c r="F7" s="36" t="s">
        <v>66</v>
      </c>
      <c r="G7" s="36" t="s">
        <v>66</v>
      </c>
      <c r="H7" s="335" t="s">
        <v>66</v>
      </c>
      <c r="I7" s="329" t="s">
        <v>608</v>
      </c>
      <c r="J7" s="35"/>
      <c r="K7" s="36" t="s">
        <v>66</v>
      </c>
      <c r="L7" s="36" t="s">
        <v>66</v>
      </c>
      <c r="M7" s="335" t="s">
        <v>66</v>
      </c>
      <c r="N7" s="338" t="s">
        <v>609</v>
      </c>
      <c r="O7" s="35"/>
      <c r="P7" s="36" t="s">
        <v>66</v>
      </c>
      <c r="Q7" s="36" t="s">
        <v>66</v>
      </c>
      <c r="R7" s="335" t="s">
        <v>66</v>
      </c>
      <c r="S7" s="338" t="s">
        <v>610</v>
      </c>
      <c r="T7" s="35"/>
      <c r="U7" s="36" t="s">
        <v>107</v>
      </c>
      <c r="V7" s="36" t="s">
        <v>107</v>
      </c>
      <c r="W7" s="335" t="s">
        <v>107</v>
      </c>
      <c r="X7" s="338"/>
      <c r="Y7" s="35"/>
      <c r="Z7" s="36" t="s">
        <v>66</v>
      </c>
      <c r="AA7" s="36" t="s">
        <v>66</v>
      </c>
      <c r="AB7" s="335" t="s">
        <v>66</v>
      </c>
      <c r="AC7" s="338" t="s">
        <v>611</v>
      </c>
      <c r="AD7" s="35"/>
      <c r="AE7" s="36" t="s">
        <v>66</v>
      </c>
      <c r="AF7" s="36" t="s">
        <v>66</v>
      </c>
      <c r="AG7" s="335" t="s">
        <v>66</v>
      </c>
      <c r="AH7" s="338" t="s">
        <v>612</v>
      </c>
      <c r="AI7" s="35"/>
      <c r="AJ7" s="36" t="s">
        <v>66</v>
      </c>
      <c r="AK7" s="36" t="s">
        <v>66</v>
      </c>
      <c r="AL7" s="335" t="s">
        <v>66</v>
      </c>
      <c r="AM7" s="338" t="s">
        <v>613</v>
      </c>
      <c r="AN7" s="35"/>
      <c r="AO7" s="36" t="s">
        <v>66</v>
      </c>
      <c r="AP7" s="36" t="s">
        <v>66</v>
      </c>
      <c r="AQ7" s="335" t="s">
        <v>66</v>
      </c>
      <c r="AR7" s="342" t="s">
        <v>614</v>
      </c>
      <c r="AS7" s="59"/>
      <c r="AT7" s="59"/>
      <c r="AU7" s="59"/>
      <c r="AV7" s="59"/>
    </row>
    <row r="8" spans="1:48" ht="41.25" customHeight="1" x14ac:dyDescent="0.25">
      <c r="A8" s="406"/>
      <c r="B8" s="342"/>
      <c r="C8" s="407"/>
      <c r="D8" s="69" t="s">
        <v>110</v>
      </c>
      <c r="E8" s="35"/>
      <c r="F8" s="36" t="s">
        <v>66</v>
      </c>
      <c r="G8" s="36" t="s">
        <v>66</v>
      </c>
      <c r="H8" s="336"/>
      <c r="I8" s="330"/>
      <c r="J8" s="35"/>
      <c r="K8" s="36" t="s">
        <v>66</v>
      </c>
      <c r="L8" s="36" t="s">
        <v>66</v>
      </c>
      <c r="M8" s="336"/>
      <c r="N8" s="338"/>
      <c r="O8" s="35"/>
      <c r="P8" s="36" t="s">
        <v>66</v>
      </c>
      <c r="Q8" s="36" t="s">
        <v>66</v>
      </c>
      <c r="R8" s="336"/>
      <c r="S8" s="404"/>
      <c r="T8" s="35"/>
      <c r="U8" s="36" t="s">
        <v>107</v>
      </c>
      <c r="V8" s="36" t="s">
        <v>107</v>
      </c>
      <c r="W8" s="336"/>
      <c r="X8" s="338"/>
      <c r="Y8" s="35"/>
      <c r="Z8" s="36" t="s">
        <v>66</v>
      </c>
      <c r="AA8" s="36" t="s">
        <v>66</v>
      </c>
      <c r="AB8" s="336"/>
      <c r="AC8" s="404"/>
      <c r="AD8" s="35"/>
      <c r="AE8" s="36" t="s">
        <v>66</v>
      </c>
      <c r="AF8" s="36" t="s">
        <v>66</v>
      </c>
      <c r="AG8" s="336"/>
      <c r="AH8" s="338"/>
      <c r="AI8" s="35"/>
      <c r="AJ8" s="36" t="s">
        <v>66</v>
      </c>
      <c r="AK8" s="36" t="s">
        <v>66</v>
      </c>
      <c r="AL8" s="336"/>
      <c r="AM8" s="404"/>
      <c r="AN8" s="35"/>
      <c r="AO8" s="36" t="s">
        <v>66</v>
      </c>
      <c r="AP8" s="36" t="s">
        <v>66</v>
      </c>
      <c r="AQ8" s="336"/>
      <c r="AR8" s="408"/>
      <c r="AS8" s="65"/>
      <c r="AT8" s="65"/>
      <c r="AU8" s="65"/>
      <c r="AV8" s="65"/>
    </row>
    <row r="9" spans="1:48" ht="41.25" customHeight="1" x14ac:dyDescent="0.25">
      <c r="A9" s="406"/>
      <c r="B9" s="342"/>
      <c r="C9" s="407"/>
      <c r="D9" s="69" t="s">
        <v>113</v>
      </c>
      <c r="E9" s="35"/>
      <c r="F9" s="36" t="s">
        <v>66</v>
      </c>
      <c r="G9" s="36" t="s">
        <v>66</v>
      </c>
      <c r="H9" s="336"/>
      <c r="I9" s="330"/>
      <c r="J9" s="35"/>
      <c r="K9" s="36" t="s">
        <v>66</v>
      </c>
      <c r="L9" s="36" t="s">
        <v>66</v>
      </c>
      <c r="M9" s="336"/>
      <c r="N9" s="338"/>
      <c r="O9" s="35"/>
      <c r="P9" s="36" t="s">
        <v>66</v>
      </c>
      <c r="Q9" s="36" t="s">
        <v>66</v>
      </c>
      <c r="R9" s="336"/>
      <c r="S9" s="404"/>
      <c r="T9" s="35"/>
      <c r="U9" s="36" t="s">
        <v>107</v>
      </c>
      <c r="V9" s="36" t="s">
        <v>107</v>
      </c>
      <c r="W9" s="336"/>
      <c r="X9" s="338"/>
      <c r="Y9" s="35"/>
      <c r="Z9" s="36" t="s">
        <v>66</v>
      </c>
      <c r="AA9" s="36" t="s">
        <v>66</v>
      </c>
      <c r="AB9" s="336"/>
      <c r="AC9" s="404"/>
      <c r="AD9" s="35"/>
      <c r="AE9" s="36" t="s">
        <v>66</v>
      </c>
      <c r="AF9" s="36" t="s">
        <v>66</v>
      </c>
      <c r="AG9" s="336"/>
      <c r="AH9" s="338"/>
      <c r="AI9" s="35"/>
      <c r="AJ9" s="36" t="s">
        <v>66</v>
      </c>
      <c r="AK9" s="36" t="s">
        <v>66</v>
      </c>
      <c r="AL9" s="336"/>
      <c r="AM9" s="404"/>
      <c r="AN9" s="35"/>
      <c r="AO9" s="36" t="s">
        <v>66</v>
      </c>
      <c r="AP9" s="36" t="s">
        <v>66</v>
      </c>
      <c r="AQ9" s="336"/>
      <c r="AR9" s="408"/>
      <c r="AS9" s="59"/>
      <c r="AT9" s="59"/>
      <c r="AU9" s="59"/>
      <c r="AV9" s="59"/>
    </row>
    <row r="10" spans="1:48" ht="41.25" customHeight="1" x14ac:dyDescent="0.25">
      <c r="A10" s="406"/>
      <c r="B10" s="342"/>
      <c r="C10" s="407"/>
      <c r="D10" s="69" t="s">
        <v>120</v>
      </c>
      <c r="E10" s="35"/>
      <c r="F10" s="36" t="s">
        <v>66</v>
      </c>
      <c r="G10" s="36" t="s">
        <v>66</v>
      </c>
      <c r="H10" s="336"/>
      <c r="I10" s="330"/>
      <c r="J10" s="35"/>
      <c r="K10" s="36" t="s">
        <v>66</v>
      </c>
      <c r="L10" s="36" t="s">
        <v>66</v>
      </c>
      <c r="M10" s="336"/>
      <c r="N10" s="338"/>
      <c r="O10" s="35"/>
      <c r="P10" s="36" t="s">
        <v>66</v>
      </c>
      <c r="Q10" s="36" t="s">
        <v>66</v>
      </c>
      <c r="R10" s="336"/>
      <c r="S10" s="404"/>
      <c r="T10" s="35"/>
      <c r="U10" s="36" t="s">
        <v>107</v>
      </c>
      <c r="V10" s="36" t="s">
        <v>107</v>
      </c>
      <c r="W10" s="336"/>
      <c r="X10" s="338"/>
      <c r="Y10" s="35"/>
      <c r="Z10" s="36" t="s">
        <v>66</v>
      </c>
      <c r="AA10" s="36" t="s">
        <v>66</v>
      </c>
      <c r="AB10" s="336"/>
      <c r="AC10" s="404"/>
      <c r="AD10" s="35"/>
      <c r="AE10" s="36" t="s">
        <v>66</v>
      </c>
      <c r="AF10" s="36" t="s">
        <v>66</v>
      </c>
      <c r="AG10" s="336"/>
      <c r="AH10" s="338"/>
      <c r="AI10" s="35"/>
      <c r="AJ10" s="36" t="s">
        <v>66</v>
      </c>
      <c r="AK10" s="36" t="s">
        <v>66</v>
      </c>
      <c r="AL10" s="336"/>
      <c r="AM10" s="404"/>
      <c r="AN10" s="35"/>
      <c r="AO10" s="36" t="s">
        <v>66</v>
      </c>
      <c r="AP10" s="36" t="s">
        <v>66</v>
      </c>
      <c r="AQ10" s="336"/>
      <c r="AR10" s="408"/>
      <c r="AS10" s="59"/>
      <c r="AT10" s="59"/>
      <c r="AU10" s="59"/>
      <c r="AV10" s="59"/>
    </row>
    <row r="11" spans="1:48" ht="41.25" customHeight="1" x14ac:dyDescent="0.25">
      <c r="A11" s="406"/>
      <c r="B11" s="342"/>
      <c r="C11" s="407"/>
      <c r="D11" s="69" t="s">
        <v>111</v>
      </c>
      <c r="E11" s="35"/>
      <c r="F11" s="36" t="s">
        <v>66</v>
      </c>
      <c r="G11" s="36" t="s">
        <v>66</v>
      </c>
      <c r="H11" s="337"/>
      <c r="I11" s="331"/>
      <c r="J11" s="35"/>
      <c r="K11" s="36" t="s">
        <v>66</v>
      </c>
      <c r="L11" s="36" t="s">
        <v>66</v>
      </c>
      <c r="M11" s="337"/>
      <c r="N11" s="338"/>
      <c r="O11" s="35"/>
      <c r="P11" s="36" t="s">
        <v>66</v>
      </c>
      <c r="Q11" s="36" t="s">
        <v>66</v>
      </c>
      <c r="R11" s="337"/>
      <c r="S11" s="404"/>
      <c r="T11" s="35"/>
      <c r="U11" s="36" t="s">
        <v>107</v>
      </c>
      <c r="V11" s="36" t="s">
        <v>107</v>
      </c>
      <c r="W11" s="337"/>
      <c r="X11" s="338"/>
      <c r="Y11" s="35"/>
      <c r="Z11" s="36" t="s">
        <v>66</v>
      </c>
      <c r="AA11" s="36" t="s">
        <v>66</v>
      </c>
      <c r="AB11" s="337"/>
      <c r="AC11" s="404"/>
      <c r="AD11" s="35"/>
      <c r="AE11" s="36" t="s">
        <v>66</v>
      </c>
      <c r="AF11" s="36" t="s">
        <v>66</v>
      </c>
      <c r="AG11" s="337"/>
      <c r="AH11" s="338"/>
      <c r="AI11" s="35"/>
      <c r="AJ11" s="36" t="s">
        <v>66</v>
      </c>
      <c r="AK11" s="36" t="s">
        <v>66</v>
      </c>
      <c r="AL11" s="337"/>
      <c r="AM11" s="404"/>
      <c r="AN11" s="35"/>
      <c r="AO11" s="36" t="s">
        <v>66</v>
      </c>
      <c r="AP11" s="36" t="s">
        <v>66</v>
      </c>
      <c r="AQ11" s="337"/>
      <c r="AR11" s="408"/>
      <c r="AS11" s="59"/>
      <c r="AT11" s="59"/>
      <c r="AU11" s="59"/>
      <c r="AV11" s="59"/>
    </row>
    <row r="12" spans="1:48" ht="41.25" customHeight="1" x14ac:dyDescent="0.25">
      <c r="A12" s="409" t="s">
        <v>101</v>
      </c>
      <c r="B12" s="350" t="s">
        <v>72</v>
      </c>
      <c r="C12" s="412" t="s">
        <v>70</v>
      </c>
      <c r="D12" s="40" t="s">
        <v>59</v>
      </c>
      <c r="E12" s="36"/>
      <c r="F12" s="36" t="s">
        <v>107</v>
      </c>
      <c r="G12" s="36" t="s">
        <v>107</v>
      </c>
      <c r="H12" s="335" t="s">
        <v>106</v>
      </c>
      <c r="I12" s="343" t="s">
        <v>615</v>
      </c>
      <c r="J12" s="36"/>
      <c r="K12" s="36" t="s">
        <v>107</v>
      </c>
      <c r="L12" s="36" t="s">
        <v>107</v>
      </c>
      <c r="M12" s="335" t="s">
        <v>107</v>
      </c>
      <c r="N12" s="343" t="s">
        <v>616</v>
      </c>
      <c r="O12" s="36"/>
      <c r="P12" s="36" t="s">
        <v>106</v>
      </c>
      <c r="Q12" s="36" t="s">
        <v>106</v>
      </c>
      <c r="R12" s="335" t="s">
        <v>106</v>
      </c>
      <c r="S12" s="343" t="s">
        <v>617</v>
      </c>
      <c r="T12" s="36"/>
      <c r="U12" s="36" t="s">
        <v>107</v>
      </c>
      <c r="V12" s="36" t="s">
        <v>107</v>
      </c>
      <c r="W12" s="335" t="s">
        <v>115</v>
      </c>
      <c r="X12" s="329" t="s">
        <v>618</v>
      </c>
      <c r="Y12" s="36"/>
      <c r="Z12" s="36" t="s">
        <v>107</v>
      </c>
      <c r="AA12" s="36" t="s">
        <v>107</v>
      </c>
      <c r="AB12" s="335" t="s">
        <v>107</v>
      </c>
      <c r="AC12" s="329" t="s">
        <v>619</v>
      </c>
      <c r="AD12" s="36"/>
      <c r="AE12" s="36" t="s">
        <v>106</v>
      </c>
      <c r="AF12" s="36" t="s">
        <v>107</v>
      </c>
      <c r="AG12" s="335" t="s">
        <v>107</v>
      </c>
      <c r="AH12" s="329" t="s">
        <v>620</v>
      </c>
      <c r="AI12" s="36"/>
      <c r="AJ12" s="36" t="s">
        <v>107</v>
      </c>
      <c r="AK12" s="36" t="s">
        <v>107</v>
      </c>
      <c r="AL12" s="335" t="s">
        <v>106</v>
      </c>
      <c r="AM12" s="329" t="s">
        <v>621</v>
      </c>
      <c r="AN12" s="36"/>
      <c r="AO12" s="36" t="s">
        <v>107</v>
      </c>
      <c r="AP12" s="36" t="s">
        <v>107</v>
      </c>
      <c r="AQ12" s="335"/>
      <c r="AR12" s="343" t="s">
        <v>622</v>
      </c>
      <c r="AS12" s="59"/>
      <c r="AT12" s="59"/>
      <c r="AU12" s="59"/>
      <c r="AV12" s="59"/>
    </row>
    <row r="13" spans="1:48" ht="41.25" customHeight="1" x14ac:dyDescent="0.25">
      <c r="A13" s="410"/>
      <c r="B13" s="362"/>
      <c r="C13" s="412"/>
      <c r="D13" s="41" t="s">
        <v>60</v>
      </c>
      <c r="E13" s="36"/>
      <c r="F13" s="36" t="s">
        <v>107</v>
      </c>
      <c r="G13" s="36" t="s">
        <v>107</v>
      </c>
      <c r="H13" s="336"/>
      <c r="I13" s="360"/>
      <c r="J13" s="36"/>
      <c r="K13" s="36" t="s">
        <v>107</v>
      </c>
      <c r="L13" s="36" t="s">
        <v>107</v>
      </c>
      <c r="M13" s="336"/>
      <c r="N13" s="360"/>
      <c r="O13" s="36"/>
      <c r="P13" s="36" t="s">
        <v>106</v>
      </c>
      <c r="Q13" s="36" t="s">
        <v>106</v>
      </c>
      <c r="R13" s="336"/>
      <c r="S13" s="417"/>
      <c r="T13" s="36"/>
      <c r="U13" s="36" t="s">
        <v>107</v>
      </c>
      <c r="V13" s="36" t="s">
        <v>107</v>
      </c>
      <c r="W13" s="336"/>
      <c r="X13" s="330"/>
      <c r="Y13" s="36"/>
      <c r="Z13" s="36" t="s">
        <v>107</v>
      </c>
      <c r="AA13" s="36" t="s">
        <v>107</v>
      </c>
      <c r="AB13" s="336"/>
      <c r="AC13" s="330"/>
      <c r="AD13" s="36"/>
      <c r="AE13" s="36" t="s">
        <v>106</v>
      </c>
      <c r="AF13" s="36" t="s">
        <v>107</v>
      </c>
      <c r="AG13" s="336"/>
      <c r="AH13" s="330"/>
      <c r="AI13" s="36"/>
      <c r="AJ13" s="36" t="s">
        <v>107</v>
      </c>
      <c r="AK13" s="36" t="s">
        <v>107</v>
      </c>
      <c r="AL13" s="336"/>
      <c r="AM13" s="330"/>
      <c r="AN13" s="36"/>
      <c r="AO13" s="36" t="s">
        <v>107</v>
      </c>
      <c r="AP13" s="36" t="s">
        <v>107</v>
      </c>
      <c r="AQ13" s="336"/>
      <c r="AR13" s="360"/>
      <c r="AS13" s="59"/>
      <c r="AT13" s="59"/>
      <c r="AU13" s="59"/>
      <c r="AV13" s="59"/>
    </row>
    <row r="14" spans="1:48" ht="41.25" customHeight="1" x14ac:dyDescent="0.25">
      <c r="A14" s="410"/>
      <c r="B14" s="362"/>
      <c r="C14" s="412"/>
      <c r="D14" s="41" t="s">
        <v>61</v>
      </c>
      <c r="E14" s="36"/>
      <c r="F14" s="36" t="s">
        <v>107</v>
      </c>
      <c r="G14" s="36" t="s">
        <v>107</v>
      </c>
      <c r="H14" s="336"/>
      <c r="I14" s="360"/>
      <c r="J14" s="36"/>
      <c r="K14" s="36" t="s">
        <v>107</v>
      </c>
      <c r="L14" s="36" t="s">
        <v>107</v>
      </c>
      <c r="M14" s="336"/>
      <c r="N14" s="360"/>
      <c r="O14" s="36"/>
      <c r="P14" s="36" t="s">
        <v>107</v>
      </c>
      <c r="Q14" s="36" t="s">
        <v>107</v>
      </c>
      <c r="R14" s="336"/>
      <c r="S14" s="417"/>
      <c r="T14" s="36"/>
      <c r="U14" s="36" t="s">
        <v>106</v>
      </c>
      <c r="V14" s="36" t="s">
        <v>106</v>
      </c>
      <c r="W14" s="336"/>
      <c r="X14" s="330"/>
      <c r="Y14" s="36"/>
      <c r="Z14" s="36" t="s">
        <v>107</v>
      </c>
      <c r="AA14" s="36" t="s">
        <v>107</v>
      </c>
      <c r="AB14" s="336"/>
      <c r="AC14" s="330"/>
      <c r="AD14" s="36"/>
      <c r="AE14" s="36" t="s">
        <v>107</v>
      </c>
      <c r="AF14" s="36" t="s">
        <v>107</v>
      </c>
      <c r="AG14" s="336"/>
      <c r="AH14" s="330"/>
      <c r="AI14" s="36"/>
      <c r="AJ14" s="36" t="s">
        <v>106</v>
      </c>
      <c r="AK14" s="36" t="s">
        <v>107</v>
      </c>
      <c r="AL14" s="336"/>
      <c r="AM14" s="330"/>
      <c r="AN14" s="36"/>
      <c r="AO14" s="36" t="s">
        <v>107</v>
      </c>
      <c r="AP14" s="36" t="s">
        <v>107</v>
      </c>
      <c r="AQ14" s="336"/>
      <c r="AR14" s="360"/>
      <c r="AS14" s="59"/>
      <c r="AT14" s="59"/>
      <c r="AU14" s="59"/>
      <c r="AV14" s="59"/>
    </row>
    <row r="15" spans="1:48" ht="41.25" customHeight="1" x14ac:dyDescent="0.25">
      <c r="A15" s="410"/>
      <c r="B15" s="351"/>
      <c r="C15" s="413"/>
      <c r="D15" s="66" t="s">
        <v>71</v>
      </c>
      <c r="E15" s="36"/>
      <c r="F15" s="36" t="s">
        <v>106</v>
      </c>
      <c r="G15" s="36" t="s">
        <v>106</v>
      </c>
      <c r="H15" s="337"/>
      <c r="I15" s="361"/>
      <c r="J15" s="36"/>
      <c r="K15" s="36" t="s">
        <v>107</v>
      </c>
      <c r="L15" s="36" t="s">
        <v>107</v>
      </c>
      <c r="M15" s="337"/>
      <c r="N15" s="361"/>
      <c r="O15" s="36"/>
      <c r="P15" s="36" t="s">
        <v>106</v>
      </c>
      <c r="Q15" s="36" t="s">
        <v>106</v>
      </c>
      <c r="R15" s="337"/>
      <c r="S15" s="418"/>
      <c r="T15" s="36"/>
      <c r="U15" s="36" t="s">
        <v>106</v>
      </c>
      <c r="V15" s="36" t="s">
        <v>106</v>
      </c>
      <c r="W15" s="337"/>
      <c r="X15" s="331"/>
      <c r="Y15" s="36"/>
      <c r="Z15" s="36" t="s">
        <v>107</v>
      </c>
      <c r="AA15" s="36" t="s">
        <v>107</v>
      </c>
      <c r="AB15" s="337"/>
      <c r="AC15" s="331"/>
      <c r="AD15" s="36"/>
      <c r="AE15" s="36" t="s">
        <v>107</v>
      </c>
      <c r="AF15" s="36" t="s">
        <v>107</v>
      </c>
      <c r="AG15" s="337"/>
      <c r="AH15" s="331"/>
      <c r="AI15" s="36"/>
      <c r="AJ15" s="36" t="s">
        <v>106</v>
      </c>
      <c r="AK15" s="36" t="s">
        <v>106</v>
      </c>
      <c r="AL15" s="337"/>
      <c r="AM15" s="331"/>
      <c r="AN15" s="36"/>
      <c r="AO15" s="36" t="s">
        <v>106</v>
      </c>
      <c r="AP15" s="36" t="s">
        <v>106</v>
      </c>
      <c r="AQ15" s="337"/>
      <c r="AR15" s="361"/>
      <c r="AS15" s="59"/>
      <c r="AT15" s="59"/>
      <c r="AU15" s="59"/>
      <c r="AV15" s="59"/>
    </row>
    <row r="16" spans="1:48" ht="41.25" customHeight="1" x14ac:dyDescent="0.25">
      <c r="A16" s="410"/>
      <c r="B16" s="350" t="s">
        <v>73</v>
      </c>
      <c r="C16" s="414" t="s">
        <v>74</v>
      </c>
      <c r="D16" s="67" t="s">
        <v>59</v>
      </c>
      <c r="E16" s="36"/>
      <c r="F16" s="36" t="s">
        <v>66</v>
      </c>
      <c r="G16" s="36" t="s">
        <v>66</v>
      </c>
      <c r="H16" s="335" t="s">
        <v>66</v>
      </c>
      <c r="I16" s="329"/>
      <c r="J16" s="36"/>
      <c r="K16" s="36" t="s">
        <v>66</v>
      </c>
      <c r="L16" s="36" t="s">
        <v>66</v>
      </c>
      <c r="M16" s="335" t="s">
        <v>66</v>
      </c>
      <c r="N16" s="368"/>
      <c r="O16" s="36"/>
      <c r="P16" s="36" t="s">
        <v>66</v>
      </c>
      <c r="Q16" s="36" t="s">
        <v>66</v>
      </c>
      <c r="R16" s="335" t="s">
        <v>66</v>
      </c>
      <c r="S16" s="329" t="s">
        <v>623</v>
      </c>
      <c r="T16" s="36"/>
      <c r="U16" s="36" t="s">
        <v>106</v>
      </c>
      <c r="V16" s="36" t="s">
        <v>106</v>
      </c>
      <c r="W16" s="335" t="s">
        <v>115</v>
      </c>
      <c r="X16" s="329" t="s">
        <v>624</v>
      </c>
      <c r="Y16" s="36"/>
      <c r="Z16" s="36" t="s">
        <v>66</v>
      </c>
      <c r="AA16" s="36" t="s">
        <v>66</v>
      </c>
      <c r="AB16" s="335" t="s">
        <v>66</v>
      </c>
      <c r="AC16" s="343" t="s">
        <v>625</v>
      </c>
      <c r="AD16" s="36"/>
      <c r="AE16" s="36" t="s">
        <v>66</v>
      </c>
      <c r="AF16" s="36" t="s">
        <v>66</v>
      </c>
      <c r="AG16" s="335" t="s">
        <v>66</v>
      </c>
      <c r="AH16" s="329" t="s">
        <v>626</v>
      </c>
      <c r="AI16" s="36"/>
      <c r="AJ16" s="36" t="s">
        <v>66</v>
      </c>
      <c r="AK16" s="36" t="s">
        <v>66</v>
      </c>
      <c r="AL16" s="335" t="s">
        <v>66</v>
      </c>
      <c r="AM16" s="329" t="s">
        <v>627</v>
      </c>
      <c r="AN16" s="36"/>
      <c r="AO16" s="36" t="s">
        <v>66</v>
      </c>
      <c r="AP16" s="36" t="s">
        <v>66</v>
      </c>
      <c r="AQ16" s="335" t="s">
        <v>66</v>
      </c>
      <c r="AR16" s="329" t="s">
        <v>614</v>
      </c>
      <c r="AS16" s="59"/>
      <c r="AT16" s="59"/>
      <c r="AU16" s="59"/>
      <c r="AV16" s="59"/>
    </row>
    <row r="17" spans="1:48" ht="41.25" customHeight="1" x14ac:dyDescent="0.25">
      <c r="A17" s="410"/>
      <c r="B17" s="362"/>
      <c r="C17" s="415"/>
      <c r="D17" s="67" t="s">
        <v>60</v>
      </c>
      <c r="E17" s="36"/>
      <c r="F17" s="36" t="s">
        <v>66</v>
      </c>
      <c r="G17" s="36" t="s">
        <v>66</v>
      </c>
      <c r="H17" s="336"/>
      <c r="I17" s="330"/>
      <c r="J17" s="36"/>
      <c r="K17" s="36" t="s">
        <v>66</v>
      </c>
      <c r="L17" s="36" t="s">
        <v>66</v>
      </c>
      <c r="M17" s="336"/>
      <c r="N17" s="417"/>
      <c r="O17" s="36"/>
      <c r="P17" s="36" t="s">
        <v>66</v>
      </c>
      <c r="Q17" s="36" t="s">
        <v>66</v>
      </c>
      <c r="R17" s="336"/>
      <c r="S17" s="336"/>
      <c r="T17" s="36"/>
      <c r="U17" s="36" t="s">
        <v>106</v>
      </c>
      <c r="V17" s="36" t="s">
        <v>107</v>
      </c>
      <c r="W17" s="336"/>
      <c r="X17" s="330"/>
      <c r="Y17" s="36"/>
      <c r="Z17" s="36" t="s">
        <v>66</v>
      </c>
      <c r="AA17" s="36" t="s">
        <v>66</v>
      </c>
      <c r="AB17" s="336"/>
      <c r="AC17" s="330"/>
      <c r="AD17" s="36"/>
      <c r="AE17" s="36" t="s">
        <v>66</v>
      </c>
      <c r="AF17" s="36" t="s">
        <v>66</v>
      </c>
      <c r="AG17" s="336"/>
      <c r="AH17" s="330"/>
      <c r="AI17" s="36"/>
      <c r="AJ17" s="36" t="s">
        <v>66</v>
      </c>
      <c r="AK17" s="36" t="s">
        <v>66</v>
      </c>
      <c r="AL17" s="336"/>
      <c r="AM17" s="330"/>
      <c r="AN17" s="36"/>
      <c r="AO17" s="36" t="s">
        <v>66</v>
      </c>
      <c r="AP17" s="36" t="s">
        <v>66</v>
      </c>
      <c r="AQ17" s="336"/>
      <c r="AR17" s="336"/>
      <c r="AS17" s="59"/>
      <c r="AT17" s="59"/>
      <c r="AU17" s="59"/>
      <c r="AV17" s="59"/>
    </row>
    <row r="18" spans="1:48" ht="41.25" customHeight="1" x14ac:dyDescent="0.25">
      <c r="A18" s="410"/>
      <c r="B18" s="362"/>
      <c r="C18" s="415"/>
      <c r="D18" s="67" t="s">
        <v>75</v>
      </c>
      <c r="E18" s="36"/>
      <c r="F18" s="36" t="s">
        <v>66</v>
      </c>
      <c r="G18" s="36" t="s">
        <v>66</v>
      </c>
      <c r="H18" s="336"/>
      <c r="I18" s="330"/>
      <c r="J18" s="36"/>
      <c r="K18" s="36" t="s">
        <v>66</v>
      </c>
      <c r="L18" s="36" t="s">
        <v>66</v>
      </c>
      <c r="M18" s="336"/>
      <c r="N18" s="417"/>
      <c r="O18" s="36"/>
      <c r="P18" s="36" t="s">
        <v>66</v>
      </c>
      <c r="Q18" s="36" t="s">
        <v>66</v>
      </c>
      <c r="R18" s="336"/>
      <c r="S18" s="336"/>
      <c r="T18" s="36"/>
      <c r="U18" s="36" t="s">
        <v>107</v>
      </c>
      <c r="V18" s="36" t="s">
        <v>107</v>
      </c>
      <c r="W18" s="336"/>
      <c r="X18" s="330"/>
      <c r="Y18" s="36"/>
      <c r="Z18" s="36" t="s">
        <v>66</v>
      </c>
      <c r="AA18" s="36" t="s">
        <v>66</v>
      </c>
      <c r="AB18" s="336"/>
      <c r="AC18" s="330"/>
      <c r="AD18" s="36"/>
      <c r="AE18" s="36" t="s">
        <v>66</v>
      </c>
      <c r="AF18" s="36" t="s">
        <v>66</v>
      </c>
      <c r="AG18" s="336"/>
      <c r="AH18" s="330"/>
      <c r="AI18" s="36"/>
      <c r="AJ18" s="36" t="s">
        <v>66</v>
      </c>
      <c r="AK18" s="36" t="s">
        <v>66</v>
      </c>
      <c r="AL18" s="336"/>
      <c r="AM18" s="330"/>
      <c r="AN18" s="36"/>
      <c r="AO18" s="36" t="s">
        <v>66</v>
      </c>
      <c r="AP18" s="36" t="s">
        <v>66</v>
      </c>
      <c r="AQ18" s="336"/>
      <c r="AR18" s="336"/>
      <c r="AS18" s="59"/>
      <c r="AT18" s="59"/>
      <c r="AU18" s="59"/>
      <c r="AV18" s="59"/>
    </row>
    <row r="19" spans="1:48" ht="41.25" customHeight="1" x14ac:dyDescent="0.25">
      <c r="A19" s="410"/>
      <c r="B19" s="351"/>
      <c r="C19" s="416"/>
      <c r="D19" s="67" t="s">
        <v>76</v>
      </c>
      <c r="E19" s="36"/>
      <c r="F19" s="36" t="s">
        <v>66</v>
      </c>
      <c r="G19" s="36" t="s">
        <v>66</v>
      </c>
      <c r="H19" s="337"/>
      <c r="I19" s="331"/>
      <c r="J19" s="36"/>
      <c r="K19" s="36" t="s">
        <v>66</v>
      </c>
      <c r="L19" s="36" t="s">
        <v>66</v>
      </c>
      <c r="M19" s="337"/>
      <c r="N19" s="418"/>
      <c r="O19" s="36"/>
      <c r="P19" s="36" t="s">
        <v>106</v>
      </c>
      <c r="Q19" s="36" t="s">
        <v>107</v>
      </c>
      <c r="R19" s="337"/>
      <c r="S19" s="337"/>
      <c r="T19" s="36"/>
      <c r="U19" s="36" t="s">
        <v>106</v>
      </c>
      <c r="V19" s="36" t="s">
        <v>106</v>
      </c>
      <c r="W19" s="337"/>
      <c r="X19" s="331"/>
      <c r="Y19" s="36"/>
      <c r="Z19" s="36" t="s">
        <v>66</v>
      </c>
      <c r="AA19" s="36" t="s">
        <v>66</v>
      </c>
      <c r="AB19" s="337"/>
      <c r="AC19" s="331"/>
      <c r="AD19" s="36"/>
      <c r="AE19" s="36" t="s">
        <v>66</v>
      </c>
      <c r="AF19" s="36" t="s">
        <v>66</v>
      </c>
      <c r="AG19" s="337"/>
      <c r="AH19" s="331"/>
      <c r="AI19" s="36"/>
      <c r="AJ19" s="36" t="s">
        <v>66</v>
      </c>
      <c r="AK19" s="36" t="s">
        <v>66</v>
      </c>
      <c r="AL19" s="337"/>
      <c r="AM19" s="331"/>
      <c r="AN19" s="36"/>
      <c r="AO19" s="36" t="s">
        <v>66</v>
      </c>
      <c r="AP19" s="36" t="s">
        <v>66</v>
      </c>
      <c r="AQ19" s="337"/>
      <c r="AR19" s="337"/>
      <c r="AS19" s="59"/>
      <c r="AT19" s="59"/>
      <c r="AU19" s="59"/>
      <c r="AV19" s="59"/>
    </row>
    <row r="20" spans="1:48" ht="41.25" customHeight="1" x14ac:dyDescent="0.25">
      <c r="A20" s="410"/>
      <c r="B20" s="367" t="s">
        <v>77</v>
      </c>
      <c r="C20" s="413" t="s">
        <v>79</v>
      </c>
      <c r="D20" s="67" t="s">
        <v>76</v>
      </c>
      <c r="E20" s="36"/>
      <c r="F20" s="36" t="s">
        <v>66</v>
      </c>
      <c r="G20" s="36" t="s">
        <v>66</v>
      </c>
      <c r="H20" s="335" t="s">
        <v>66</v>
      </c>
      <c r="I20" s="343"/>
      <c r="J20" s="36"/>
      <c r="K20" s="36" t="s">
        <v>66</v>
      </c>
      <c r="L20" s="36" t="s">
        <v>66</v>
      </c>
      <c r="M20" s="335"/>
      <c r="N20" s="368"/>
      <c r="O20" s="36"/>
      <c r="P20" s="36" t="s">
        <v>106</v>
      </c>
      <c r="Q20" s="36" t="s">
        <v>107</v>
      </c>
      <c r="R20" s="335" t="s">
        <v>66</v>
      </c>
      <c r="S20" s="329" t="s">
        <v>623</v>
      </c>
      <c r="T20" s="36"/>
      <c r="U20" s="36" t="s">
        <v>106</v>
      </c>
      <c r="V20" s="36" t="s">
        <v>107</v>
      </c>
      <c r="W20" s="335" t="s">
        <v>115</v>
      </c>
      <c r="X20" s="329" t="s">
        <v>628</v>
      </c>
      <c r="Y20" s="36"/>
      <c r="Z20" s="36" t="s">
        <v>66</v>
      </c>
      <c r="AA20" s="36" t="s">
        <v>66</v>
      </c>
      <c r="AB20" s="335" t="s">
        <v>66</v>
      </c>
      <c r="AC20" s="343" t="s">
        <v>611</v>
      </c>
      <c r="AD20" s="36"/>
      <c r="AE20" s="36" t="s">
        <v>106</v>
      </c>
      <c r="AF20" s="36" t="s">
        <v>106</v>
      </c>
      <c r="AG20" s="335" t="s">
        <v>66</v>
      </c>
      <c r="AH20" s="329" t="s">
        <v>612</v>
      </c>
      <c r="AI20" s="36"/>
      <c r="AJ20" s="36" t="s">
        <v>66</v>
      </c>
      <c r="AK20" s="36" t="s">
        <v>66</v>
      </c>
      <c r="AL20" s="335" t="s">
        <v>66</v>
      </c>
      <c r="AM20" s="329" t="s">
        <v>629</v>
      </c>
      <c r="AN20" s="36"/>
      <c r="AO20" s="36" t="s">
        <v>66</v>
      </c>
      <c r="AP20" s="36" t="s">
        <v>66</v>
      </c>
      <c r="AQ20" s="335" t="s">
        <v>66</v>
      </c>
      <c r="AR20" s="329" t="s">
        <v>614</v>
      </c>
      <c r="AS20" s="59"/>
      <c r="AT20" s="59"/>
      <c r="AU20" s="59"/>
      <c r="AV20" s="59"/>
    </row>
    <row r="21" spans="1:48" ht="41.25" customHeight="1" x14ac:dyDescent="0.25">
      <c r="A21" s="410"/>
      <c r="B21" s="367"/>
      <c r="C21" s="419"/>
      <c r="D21" s="67" t="s">
        <v>78</v>
      </c>
      <c r="E21" s="36"/>
      <c r="F21" s="36" t="s">
        <v>66</v>
      </c>
      <c r="G21" s="36" t="s">
        <v>66</v>
      </c>
      <c r="H21" s="336"/>
      <c r="I21" s="360"/>
      <c r="J21" s="36"/>
      <c r="K21" s="36" t="s">
        <v>66</v>
      </c>
      <c r="L21" s="36" t="s">
        <v>66</v>
      </c>
      <c r="M21" s="336"/>
      <c r="N21" s="417"/>
      <c r="O21" s="36"/>
      <c r="P21" s="36" t="s">
        <v>66</v>
      </c>
      <c r="Q21" s="36" t="s">
        <v>66</v>
      </c>
      <c r="R21" s="336"/>
      <c r="S21" s="336"/>
      <c r="T21" s="36"/>
      <c r="U21" s="36" t="s">
        <v>107</v>
      </c>
      <c r="V21" s="36" t="s">
        <v>107</v>
      </c>
      <c r="W21" s="336"/>
      <c r="X21" s="330"/>
      <c r="Y21" s="36"/>
      <c r="Z21" s="36" t="s">
        <v>66</v>
      </c>
      <c r="AA21" s="36" t="s">
        <v>66</v>
      </c>
      <c r="AB21" s="336"/>
      <c r="AC21" s="360"/>
      <c r="AD21" s="36"/>
      <c r="AE21" s="36" t="s">
        <v>66</v>
      </c>
      <c r="AF21" s="36" t="s">
        <v>66</v>
      </c>
      <c r="AG21" s="336"/>
      <c r="AH21" s="330"/>
      <c r="AI21" s="36"/>
      <c r="AJ21" s="36" t="s">
        <v>66</v>
      </c>
      <c r="AK21" s="36" t="s">
        <v>66</v>
      </c>
      <c r="AL21" s="336"/>
      <c r="AM21" s="336"/>
      <c r="AN21" s="36"/>
      <c r="AO21" s="36" t="s">
        <v>66</v>
      </c>
      <c r="AP21" s="36" t="s">
        <v>66</v>
      </c>
      <c r="AQ21" s="336"/>
      <c r="AR21" s="336"/>
      <c r="AS21" s="59"/>
      <c r="AT21" s="59"/>
      <c r="AU21" s="59"/>
      <c r="AV21" s="59"/>
    </row>
    <row r="22" spans="1:48" ht="41.25" customHeight="1" x14ac:dyDescent="0.25">
      <c r="A22" s="410"/>
      <c r="B22" s="367"/>
      <c r="C22" s="420"/>
      <c r="D22" s="67" t="s">
        <v>75</v>
      </c>
      <c r="E22" s="36"/>
      <c r="F22" s="36" t="s">
        <v>66</v>
      </c>
      <c r="G22" s="36" t="s">
        <v>66</v>
      </c>
      <c r="H22" s="337"/>
      <c r="I22" s="361"/>
      <c r="J22" s="36"/>
      <c r="K22" s="36" t="s">
        <v>66</v>
      </c>
      <c r="L22" s="36" t="s">
        <v>66</v>
      </c>
      <c r="M22" s="337"/>
      <c r="N22" s="418"/>
      <c r="O22" s="36"/>
      <c r="P22" s="36" t="s">
        <v>66</v>
      </c>
      <c r="Q22" s="36" t="s">
        <v>66</v>
      </c>
      <c r="R22" s="337"/>
      <c r="S22" s="337"/>
      <c r="T22" s="36"/>
      <c r="U22" s="36" t="s">
        <v>107</v>
      </c>
      <c r="V22" s="36" t="s">
        <v>107</v>
      </c>
      <c r="W22" s="337"/>
      <c r="X22" s="331"/>
      <c r="Y22" s="36"/>
      <c r="Z22" s="36" t="s">
        <v>66</v>
      </c>
      <c r="AA22" s="36" t="s">
        <v>66</v>
      </c>
      <c r="AB22" s="337"/>
      <c r="AC22" s="361"/>
      <c r="AD22" s="36"/>
      <c r="AE22" s="36" t="s">
        <v>66</v>
      </c>
      <c r="AF22" s="36" t="s">
        <v>66</v>
      </c>
      <c r="AG22" s="337"/>
      <c r="AH22" s="331"/>
      <c r="AI22" s="36"/>
      <c r="AJ22" s="36" t="s">
        <v>66</v>
      </c>
      <c r="AK22" s="36" t="s">
        <v>66</v>
      </c>
      <c r="AL22" s="337"/>
      <c r="AM22" s="337"/>
      <c r="AN22" s="36"/>
      <c r="AO22" s="36" t="s">
        <v>66</v>
      </c>
      <c r="AP22" s="36" t="s">
        <v>66</v>
      </c>
      <c r="AQ22" s="337"/>
      <c r="AR22" s="337"/>
      <c r="AS22" s="59"/>
      <c r="AT22" s="59"/>
      <c r="AU22" s="59"/>
      <c r="AV22" s="59"/>
    </row>
    <row r="23" spans="1:48" ht="41.25" customHeight="1" x14ac:dyDescent="0.25">
      <c r="A23" s="410"/>
      <c r="B23" s="350" t="s">
        <v>80</v>
      </c>
      <c r="C23" s="421" t="s">
        <v>70</v>
      </c>
      <c r="D23" s="67" t="s">
        <v>81</v>
      </c>
      <c r="E23" s="36"/>
      <c r="F23" s="36" t="s">
        <v>106</v>
      </c>
      <c r="G23" s="36" t="s">
        <v>107</v>
      </c>
      <c r="H23" s="422" t="s">
        <v>66</v>
      </c>
      <c r="I23" s="329" t="s">
        <v>630</v>
      </c>
      <c r="J23" s="36"/>
      <c r="K23" s="36" t="s">
        <v>107</v>
      </c>
      <c r="L23" s="36" t="s">
        <v>107</v>
      </c>
      <c r="M23" s="422" t="s">
        <v>66</v>
      </c>
      <c r="N23" s="329" t="s">
        <v>631</v>
      </c>
      <c r="O23" s="36"/>
      <c r="P23" s="36" t="s">
        <v>106</v>
      </c>
      <c r="Q23" s="36" t="s">
        <v>107</v>
      </c>
      <c r="R23" s="422" t="s">
        <v>66</v>
      </c>
      <c r="S23" s="329" t="s">
        <v>632</v>
      </c>
      <c r="T23" s="36"/>
      <c r="U23" s="36" t="s">
        <v>106</v>
      </c>
      <c r="V23" s="36" t="s">
        <v>106</v>
      </c>
      <c r="W23" s="422" t="s">
        <v>115</v>
      </c>
      <c r="X23" s="329" t="s">
        <v>633</v>
      </c>
      <c r="Y23" s="36"/>
      <c r="Z23" s="36" t="s">
        <v>106</v>
      </c>
      <c r="AA23" s="36" t="s">
        <v>107</v>
      </c>
      <c r="AB23" s="422" t="s">
        <v>66</v>
      </c>
      <c r="AC23" s="329" t="s">
        <v>634</v>
      </c>
      <c r="AD23" s="36"/>
      <c r="AE23" s="36" t="s">
        <v>106</v>
      </c>
      <c r="AF23" s="36" t="s">
        <v>107</v>
      </c>
      <c r="AG23" s="422" t="s">
        <v>66</v>
      </c>
      <c r="AH23" s="329" t="s">
        <v>635</v>
      </c>
      <c r="AI23" s="36"/>
      <c r="AJ23" s="36" t="s">
        <v>106</v>
      </c>
      <c r="AK23" s="36" t="s">
        <v>107</v>
      </c>
      <c r="AL23" s="422" t="s">
        <v>66</v>
      </c>
      <c r="AM23" s="329" t="s">
        <v>636</v>
      </c>
      <c r="AN23" s="36"/>
      <c r="AO23" s="36" t="s">
        <v>107</v>
      </c>
      <c r="AP23" s="36" t="s">
        <v>107</v>
      </c>
      <c r="AQ23" s="422" t="s">
        <v>66</v>
      </c>
      <c r="AR23" s="329" t="s">
        <v>637</v>
      </c>
      <c r="AS23" s="59"/>
      <c r="AT23" s="59"/>
      <c r="AU23" s="59"/>
      <c r="AV23" s="59"/>
    </row>
    <row r="24" spans="1:48" ht="41.25" customHeight="1" x14ac:dyDescent="0.25">
      <c r="A24" s="410"/>
      <c r="B24" s="362"/>
      <c r="C24" s="421"/>
      <c r="D24" s="67" t="s">
        <v>60</v>
      </c>
      <c r="E24" s="36"/>
      <c r="F24" s="36" t="s">
        <v>66</v>
      </c>
      <c r="G24" s="36" t="s">
        <v>66</v>
      </c>
      <c r="H24" s="423"/>
      <c r="I24" s="330"/>
      <c r="J24" s="36"/>
      <c r="K24" s="36" t="s">
        <v>66</v>
      </c>
      <c r="L24" s="36" t="s">
        <v>66</v>
      </c>
      <c r="M24" s="423"/>
      <c r="N24" s="330"/>
      <c r="O24" s="36"/>
      <c r="P24" s="36" t="s">
        <v>66</v>
      </c>
      <c r="Q24" s="36" t="s">
        <v>107</v>
      </c>
      <c r="R24" s="423"/>
      <c r="S24" s="330"/>
      <c r="T24" s="36"/>
      <c r="U24" s="36" t="s">
        <v>106</v>
      </c>
      <c r="V24" s="36" t="s">
        <v>107</v>
      </c>
      <c r="W24" s="423"/>
      <c r="X24" s="330"/>
      <c r="Y24" s="36"/>
      <c r="Z24" s="36" t="s">
        <v>66</v>
      </c>
      <c r="AA24" s="36" t="s">
        <v>107</v>
      </c>
      <c r="AB24" s="423"/>
      <c r="AC24" s="330"/>
      <c r="AD24" s="36"/>
      <c r="AE24" s="36" t="s">
        <v>66</v>
      </c>
      <c r="AF24" s="36" t="s">
        <v>107</v>
      </c>
      <c r="AG24" s="423"/>
      <c r="AH24" s="330"/>
      <c r="AI24" s="36"/>
      <c r="AJ24" s="36" t="s">
        <v>66</v>
      </c>
      <c r="AK24" s="36" t="s">
        <v>66</v>
      </c>
      <c r="AL24" s="423"/>
      <c r="AM24" s="330"/>
      <c r="AN24" s="36"/>
      <c r="AO24" s="36" t="s">
        <v>66</v>
      </c>
      <c r="AP24" s="36" t="s">
        <v>107</v>
      </c>
      <c r="AQ24" s="423"/>
      <c r="AR24" s="330"/>
      <c r="AS24" s="59"/>
      <c r="AT24" s="59"/>
      <c r="AU24" s="59"/>
      <c r="AV24" s="59"/>
    </row>
    <row r="25" spans="1:48" ht="41.25" customHeight="1" x14ac:dyDescent="0.25">
      <c r="A25" s="410"/>
      <c r="B25" s="362"/>
      <c r="C25" s="421"/>
      <c r="D25" s="67" t="s">
        <v>82</v>
      </c>
      <c r="E25" s="36"/>
      <c r="F25" s="36" t="s">
        <v>66</v>
      </c>
      <c r="G25" s="36" t="s">
        <v>66</v>
      </c>
      <c r="H25" s="423"/>
      <c r="I25" s="330"/>
      <c r="J25" s="36"/>
      <c r="K25" s="36" t="s">
        <v>66</v>
      </c>
      <c r="L25" s="36" t="s">
        <v>66</v>
      </c>
      <c r="M25" s="423"/>
      <c r="N25" s="330"/>
      <c r="O25" s="36"/>
      <c r="P25" s="36" t="s">
        <v>66</v>
      </c>
      <c r="Q25" s="36" t="s">
        <v>107</v>
      </c>
      <c r="R25" s="423"/>
      <c r="S25" s="330"/>
      <c r="T25" s="36"/>
      <c r="U25" s="36" t="s">
        <v>106</v>
      </c>
      <c r="V25" s="36" t="s">
        <v>106</v>
      </c>
      <c r="W25" s="423"/>
      <c r="X25" s="330"/>
      <c r="Y25" s="36"/>
      <c r="Z25" s="36" t="s">
        <v>66</v>
      </c>
      <c r="AA25" s="36" t="s">
        <v>107</v>
      </c>
      <c r="AB25" s="423"/>
      <c r="AC25" s="330"/>
      <c r="AD25" s="36"/>
      <c r="AE25" s="36" t="s">
        <v>66</v>
      </c>
      <c r="AF25" s="36" t="s">
        <v>107</v>
      </c>
      <c r="AG25" s="423"/>
      <c r="AH25" s="330"/>
      <c r="AI25" s="36"/>
      <c r="AJ25" s="36" t="s">
        <v>66</v>
      </c>
      <c r="AK25" s="36" t="s">
        <v>66</v>
      </c>
      <c r="AL25" s="423"/>
      <c r="AM25" s="330"/>
      <c r="AN25" s="36"/>
      <c r="AO25" s="36" t="s">
        <v>66</v>
      </c>
      <c r="AP25" s="36" t="s">
        <v>107</v>
      </c>
      <c r="AQ25" s="423"/>
      <c r="AR25" s="330"/>
      <c r="AS25" s="59"/>
      <c r="AT25" s="59"/>
      <c r="AU25" s="59"/>
      <c r="AV25" s="59"/>
    </row>
    <row r="26" spans="1:48" ht="41.25" customHeight="1" x14ac:dyDescent="0.25">
      <c r="A26" s="410"/>
      <c r="B26" s="362"/>
      <c r="C26" s="421"/>
      <c r="D26" s="67" t="s">
        <v>83</v>
      </c>
      <c r="E26" s="36"/>
      <c r="F26" s="36" t="s">
        <v>66</v>
      </c>
      <c r="G26" s="36" t="s">
        <v>66</v>
      </c>
      <c r="H26" s="423"/>
      <c r="I26" s="330"/>
      <c r="J26" s="36"/>
      <c r="K26" s="36" t="s">
        <v>66</v>
      </c>
      <c r="L26" s="36" t="s">
        <v>66</v>
      </c>
      <c r="M26" s="423"/>
      <c r="N26" s="330"/>
      <c r="O26" s="36"/>
      <c r="P26" s="36" t="s">
        <v>66</v>
      </c>
      <c r="Q26" s="36" t="s">
        <v>107</v>
      </c>
      <c r="R26" s="423"/>
      <c r="S26" s="330"/>
      <c r="T26" s="36"/>
      <c r="U26" s="36" t="s">
        <v>106</v>
      </c>
      <c r="V26" s="36" t="s">
        <v>106</v>
      </c>
      <c r="W26" s="423"/>
      <c r="X26" s="330"/>
      <c r="Y26" s="36"/>
      <c r="Z26" s="36" t="s">
        <v>66</v>
      </c>
      <c r="AA26" s="36" t="s">
        <v>107</v>
      </c>
      <c r="AB26" s="423"/>
      <c r="AC26" s="330"/>
      <c r="AD26" s="36"/>
      <c r="AE26" s="36" t="s">
        <v>66</v>
      </c>
      <c r="AF26" s="36" t="s">
        <v>107</v>
      </c>
      <c r="AG26" s="423"/>
      <c r="AH26" s="330"/>
      <c r="AI26" s="36"/>
      <c r="AJ26" s="36" t="s">
        <v>66</v>
      </c>
      <c r="AK26" s="36" t="s">
        <v>66</v>
      </c>
      <c r="AL26" s="423"/>
      <c r="AM26" s="330"/>
      <c r="AN26" s="36"/>
      <c r="AO26" s="36" t="s">
        <v>66</v>
      </c>
      <c r="AP26" s="36" t="s">
        <v>107</v>
      </c>
      <c r="AQ26" s="423"/>
      <c r="AR26" s="330"/>
      <c r="AS26" s="59"/>
      <c r="AT26" s="59"/>
      <c r="AU26" s="59"/>
      <c r="AV26" s="59"/>
    </row>
    <row r="27" spans="1:48" ht="41.25" customHeight="1" x14ac:dyDescent="0.25">
      <c r="A27" s="410"/>
      <c r="B27" s="351"/>
      <c r="C27" s="421"/>
      <c r="D27" s="67" t="s">
        <v>84</v>
      </c>
      <c r="E27" s="36"/>
      <c r="F27" s="36" t="s">
        <v>106</v>
      </c>
      <c r="G27" s="36" t="s">
        <v>107</v>
      </c>
      <c r="H27" s="424"/>
      <c r="I27" s="331"/>
      <c r="J27" s="36"/>
      <c r="K27" s="36" t="s">
        <v>107</v>
      </c>
      <c r="L27" s="36" t="s">
        <v>107</v>
      </c>
      <c r="M27" s="423"/>
      <c r="N27" s="331"/>
      <c r="O27" s="36"/>
      <c r="P27" s="36" t="s">
        <v>106</v>
      </c>
      <c r="Q27" s="36" t="s">
        <v>107</v>
      </c>
      <c r="R27" s="423"/>
      <c r="S27" s="331"/>
      <c r="T27" s="36"/>
      <c r="U27" s="36" t="s">
        <v>106</v>
      </c>
      <c r="V27" s="36" t="s">
        <v>107</v>
      </c>
      <c r="W27" s="423"/>
      <c r="X27" s="331"/>
      <c r="Y27" s="36"/>
      <c r="Z27" s="36" t="s">
        <v>106</v>
      </c>
      <c r="AA27" s="36" t="s">
        <v>107</v>
      </c>
      <c r="AB27" s="423"/>
      <c r="AC27" s="331"/>
      <c r="AD27" s="36"/>
      <c r="AE27" s="36" t="s">
        <v>66</v>
      </c>
      <c r="AF27" s="36" t="s">
        <v>107</v>
      </c>
      <c r="AG27" s="423"/>
      <c r="AH27" s="331"/>
      <c r="AI27" s="36"/>
      <c r="AJ27" s="36" t="s">
        <v>66</v>
      </c>
      <c r="AK27" s="36" t="s">
        <v>66</v>
      </c>
      <c r="AL27" s="423"/>
      <c r="AM27" s="331"/>
      <c r="AN27" s="36"/>
      <c r="AO27" s="36" t="s">
        <v>107</v>
      </c>
      <c r="AP27" s="36" t="s">
        <v>107</v>
      </c>
      <c r="AQ27" s="423"/>
      <c r="AR27" s="331"/>
      <c r="AS27" s="59"/>
      <c r="AT27" s="59"/>
      <c r="AU27" s="59"/>
      <c r="AV27" s="59"/>
    </row>
    <row r="28" spans="1:48" ht="71.25" customHeight="1" x14ac:dyDescent="0.25">
      <c r="A28" s="410"/>
      <c r="B28" s="50" t="s">
        <v>86</v>
      </c>
      <c r="C28" s="68" t="s">
        <v>85</v>
      </c>
      <c r="D28" s="52" t="s">
        <v>691</v>
      </c>
      <c r="E28" s="36"/>
      <c r="F28" s="36" t="s">
        <v>66</v>
      </c>
      <c r="G28" s="36" t="s">
        <v>66</v>
      </c>
      <c r="H28" s="36"/>
      <c r="I28" s="41"/>
      <c r="J28" s="36"/>
      <c r="K28" s="36" t="s">
        <v>66</v>
      </c>
      <c r="L28" s="36" t="s">
        <v>66</v>
      </c>
      <c r="M28" s="36" t="s">
        <v>66</v>
      </c>
      <c r="N28" s="41" t="s">
        <v>638</v>
      </c>
      <c r="O28" s="36"/>
      <c r="P28" s="36" t="s">
        <v>66</v>
      </c>
      <c r="Q28" s="36" t="s">
        <v>66</v>
      </c>
      <c r="R28" s="36"/>
      <c r="S28" s="41" t="s">
        <v>610</v>
      </c>
      <c r="T28" s="36"/>
      <c r="U28" s="36" t="s">
        <v>106</v>
      </c>
      <c r="V28" s="36" t="s">
        <v>106</v>
      </c>
      <c r="W28" s="36" t="s">
        <v>106</v>
      </c>
      <c r="X28" s="41" t="s">
        <v>639</v>
      </c>
      <c r="Y28" s="36"/>
      <c r="Z28" s="36" t="s">
        <v>66</v>
      </c>
      <c r="AA28" s="36" t="s">
        <v>66</v>
      </c>
      <c r="AB28" s="36"/>
      <c r="AC28" s="41"/>
      <c r="AD28" s="36"/>
      <c r="AE28" s="36" t="s">
        <v>66</v>
      </c>
      <c r="AF28" s="36" t="s">
        <v>66</v>
      </c>
      <c r="AG28" s="36"/>
      <c r="AH28" s="41" t="s">
        <v>612</v>
      </c>
      <c r="AI28" s="36"/>
      <c r="AJ28" s="36" t="s">
        <v>66</v>
      </c>
      <c r="AK28" s="36" t="s">
        <v>66</v>
      </c>
      <c r="AL28" s="36" t="s">
        <v>66</v>
      </c>
      <c r="AM28" s="41" t="s">
        <v>613</v>
      </c>
      <c r="AN28" s="36"/>
      <c r="AO28" s="36" t="s">
        <v>66</v>
      </c>
      <c r="AP28" s="36" t="s">
        <v>66</v>
      </c>
      <c r="AQ28" s="36" t="s">
        <v>66</v>
      </c>
      <c r="AR28" s="41" t="s">
        <v>614</v>
      </c>
      <c r="AS28" s="59"/>
      <c r="AT28" s="59"/>
      <c r="AU28" s="59"/>
      <c r="AV28" s="59"/>
    </row>
    <row r="29" spans="1:48" ht="87.75" customHeight="1" x14ac:dyDescent="0.25">
      <c r="A29" s="410"/>
      <c r="B29" s="356" t="s">
        <v>87</v>
      </c>
      <c r="C29" s="421" t="s">
        <v>89</v>
      </c>
      <c r="D29" s="41" t="s">
        <v>88</v>
      </c>
      <c r="E29" s="36"/>
      <c r="F29" s="36" t="s">
        <v>66</v>
      </c>
      <c r="G29" s="36" t="s">
        <v>66</v>
      </c>
      <c r="H29" s="335" t="s">
        <v>66</v>
      </c>
      <c r="I29" s="368"/>
      <c r="J29" s="36"/>
      <c r="K29" s="36" t="s">
        <v>66</v>
      </c>
      <c r="L29" s="36" t="s">
        <v>66</v>
      </c>
      <c r="M29" s="335" t="s">
        <v>66</v>
      </c>
      <c r="N29" s="329"/>
      <c r="O29" s="36"/>
      <c r="P29" s="36" t="s">
        <v>66</v>
      </c>
      <c r="Q29" s="36" t="s">
        <v>66</v>
      </c>
      <c r="R29" s="335" t="s">
        <v>66</v>
      </c>
      <c r="S29" s="343" t="s">
        <v>610</v>
      </c>
      <c r="T29" s="36"/>
      <c r="U29" s="36" t="s">
        <v>66</v>
      </c>
      <c r="V29" s="36"/>
      <c r="W29" s="335" t="s">
        <v>66</v>
      </c>
      <c r="X29" s="343" t="s">
        <v>640</v>
      </c>
      <c r="Y29" s="36"/>
      <c r="Z29" s="36" t="s">
        <v>66</v>
      </c>
      <c r="AA29" s="36" t="s">
        <v>66</v>
      </c>
      <c r="AB29" s="335" t="s">
        <v>66</v>
      </c>
      <c r="AC29" s="329" t="s">
        <v>611</v>
      </c>
      <c r="AD29" s="36"/>
      <c r="AE29" s="36" t="s">
        <v>66</v>
      </c>
      <c r="AF29" s="36" t="s">
        <v>66</v>
      </c>
      <c r="AG29" s="335" t="s">
        <v>66</v>
      </c>
      <c r="AH29" s="329" t="s">
        <v>612</v>
      </c>
      <c r="AI29" s="36"/>
      <c r="AJ29" s="36" t="s">
        <v>66</v>
      </c>
      <c r="AK29" s="36" t="s">
        <v>66</v>
      </c>
      <c r="AL29" s="335" t="s">
        <v>66</v>
      </c>
      <c r="AM29" s="329" t="s">
        <v>613</v>
      </c>
      <c r="AN29" s="36"/>
      <c r="AO29" s="36" t="s">
        <v>66</v>
      </c>
      <c r="AP29" s="36" t="s">
        <v>66</v>
      </c>
      <c r="AQ29" s="335" t="s">
        <v>66</v>
      </c>
      <c r="AR29" s="343" t="s">
        <v>614</v>
      </c>
      <c r="AS29" s="59"/>
      <c r="AT29" s="59"/>
      <c r="AU29" s="59"/>
      <c r="AV29" s="59"/>
    </row>
    <row r="30" spans="1:48" ht="41.25" customHeight="1" x14ac:dyDescent="0.25">
      <c r="A30" s="410"/>
      <c r="B30" s="357"/>
      <c r="C30" s="421"/>
      <c r="D30" s="67" t="s">
        <v>60</v>
      </c>
      <c r="E30" s="36"/>
      <c r="F30" s="36" t="s">
        <v>66</v>
      </c>
      <c r="G30" s="36" t="s">
        <v>66</v>
      </c>
      <c r="H30" s="337"/>
      <c r="I30" s="331"/>
      <c r="J30" s="36"/>
      <c r="K30" s="36" t="s">
        <v>66</v>
      </c>
      <c r="L30" s="36" t="s">
        <v>66</v>
      </c>
      <c r="M30" s="337"/>
      <c r="N30" s="331"/>
      <c r="O30" s="36"/>
      <c r="P30" s="36" t="s">
        <v>66</v>
      </c>
      <c r="Q30" s="36" t="s">
        <v>66</v>
      </c>
      <c r="R30" s="337"/>
      <c r="S30" s="425"/>
      <c r="T30" s="36"/>
      <c r="U30" s="36" t="s">
        <v>66</v>
      </c>
      <c r="V30" s="36"/>
      <c r="W30" s="337"/>
      <c r="X30" s="361"/>
      <c r="Y30" s="36"/>
      <c r="Z30" s="36" t="s">
        <v>66</v>
      </c>
      <c r="AA30" s="36" t="s">
        <v>66</v>
      </c>
      <c r="AB30" s="337"/>
      <c r="AC30" s="331"/>
      <c r="AD30" s="36"/>
      <c r="AE30" s="36" t="s">
        <v>66</v>
      </c>
      <c r="AF30" s="36" t="s">
        <v>66</v>
      </c>
      <c r="AG30" s="337"/>
      <c r="AH30" s="331"/>
      <c r="AI30" s="36"/>
      <c r="AJ30" s="36" t="s">
        <v>66</v>
      </c>
      <c r="AK30" s="36" t="s">
        <v>66</v>
      </c>
      <c r="AL30" s="337"/>
      <c r="AM30" s="331"/>
      <c r="AN30" s="36"/>
      <c r="AO30" s="36" t="s">
        <v>66</v>
      </c>
      <c r="AP30" s="36" t="s">
        <v>66</v>
      </c>
      <c r="AQ30" s="337"/>
      <c r="AR30" s="425"/>
      <c r="AS30" s="59"/>
      <c r="AT30" s="59"/>
      <c r="AU30" s="59"/>
      <c r="AV30" s="59"/>
    </row>
    <row r="31" spans="1:48" ht="41.25" customHeight="1" x14ac:dyDescent="0.25">
      <c r="A31" s="410"/>
      <c r="B31" s="70" t="s">
        <v>122</v>
      </c>
      <c r="C31" s="71" t="s">
        <v>70</v>
      </c>
      <c r="D31" s="52" t="s">
        <v>94</v>
      </c>
      <c r="E31" s="36"/>
      <c r="F31" s="36" t="s">
        <v>66</v>
      </c>
      <c r="G31" s="36" t="s">
        <v>107</v>
      </c>
      <c r="H31" s="36"/>
      <c r="I31" s="41"/>
      <c r="J31" s="36"/>
      <c r="K31" s="36" t="s">
        <v>66</v>
      </c>
      <c r="L31" s="36" t="s">
        <v>66</v>
      </c>
      <c r="M31" s="36" t="s">
        <v>66</v>
      </c>
      <c r="N31" s="41"/>
      <c r="O31" s="36"/>
      <c r="P31" s="36" t="s">
        <v>66</v>
      </c>
      <c r="Q31" s="36" t="s">
        <v>66</v>
      </c>
      <c r="R31" s="36" t="s">
        <v>66</v>
      </c>
      <c r="S31" s="41" t="s">
        <v>610</v>
      </c>
      <c r="T31" s="36"/>
      <c r="U31" s="36" t="s">
        <v>66</v>
      </c>
      <c r="V31" s="36"/>
      <c r="W31" s="36" t="s">
        <v>66</v>
      </c>
      <c r="X31" s="41" t="s">
        <v>640</v>
      </c>
      <c r="Y31" s="36"/>
      <c r="Z31" s="36" t="s">
        <v>66</v>
      </c>
      <c r="AA31" s="36" t="s">
        <v>66</v>
      </c>
      <c r="AB31" s="36"/>
      <c r="AC31" s="41" t="s">
        <v>611</v>
      </c>
      <c r="AD31" s="36"/>
      <c r="AE31" s="36" t="s">
        <v>66</v>
      </c>
      <c r="AF31" s="36" t="s">
        <v>66</v>
      </c>
      <c r="AG31" s="36" t="s">
        <v>66</v>
      </c>
      <c r="AH31" s="41" t="s">
        <v>612</v>
      </c>
      <c r="AI31" s="36"/>
      <c r="AJ31" s="36" t="s">
        <v>66</v>
      </c>
      <c r="AK31" s="36" t="s">
        <v>66</v>
      </c>
      <c r="AL31" s="36" t="s">
        <v>66</v>
      </c>
      <c r="AM31" s="41" t="s">
        <v>613</v>
      </c>
      <c r="AN31" s="36"/>
      <c r="AO31" s="36" t="s">
        <v>66</v>
      </c>
      <c r="AP31" s="36" t="s">
        <v>66</v>
      </c>
      <c r="AQ31" s="36" t="s">
        <v>66</v>
      </c>
      <c r="AR31" s="41" t="s">
        <v>614</v>
      </c>
      <c r="AS31" s="59"/>
      <c r="AT31" s="59"/>
      <c r="AU31" s="59"/>
      <c r="AV31" s="59"/>
    </row>
    <row r="32" spans="1:48" ht="41.25" customHeight="1" x14ac:dyDescent="0.25">
      <c r="A32" s="410"/>
      <c r="B32" s="426" t="s">
        <v>92</v>
      </c>
      <c r="C32" s="421" t="s">
        <v>70</v>
      </c>
      <c r="D32" s="54" t="s">
        <v>692</v>
      </c>
      <c r="E32" s="36"/>
      <c r="F32" s="36" t="s">
        <v>106</v>
      </c>
      <c r="G32" s="36" t="s">
        <v>106</v>
      </c>
      <c r="H32" s="335" t="s">
        <v>106</v>
      </c>
      <c r="I32" s="329" t="s">
        <v>641</v>
      </c>
      <c r="J32" s="36"/>
      <c r="K32" s="36" t="s">
        <v>106</v>
      </c>
      <c r="L32" s="36" t="s">
        <v>107</v>
      </c>
      <c r="M32" s="335" t="s">
        <v>107</v>
      </c>
      <c r="N32" s="329" t="s">
        <v>642</v>
      </c>
      <c r="O32" s="36"/>
      <c r="P32" s="36" t="s">
        <v>106</v>
      </c>
      <c r="Q32" s="36" t="s">
        <v>107</v>
      </c>
      <c r="R32" s="335" t="s">
        <v>106</v>
      </c>
      <c r="S32" s="329" t="s">
        <v>643</v>
      </c>
      <c r="T32" s="36"/>
      <c r="U32" s="36" t="s">
        <v>106</v>
      </c>
      <c r="V32" s="36" t="s">
        <v>106</v>
      </c>
      <c r="W32" s="335" t="s">
        <v>107</v>
      </c>
      <c r="X32" s="329" t="s">
        <v>644</v>
      </c>
      <c r="Y32" s="36"/>
      <c r="Z32" s="36" t="s">
        <v>106</v>
      </c>
      <c r="AA32" s="36" t="s">
        <v>106</v>
      </c>
      <c r="AB32" s="335" t="s">
        <v>106</v>
      </c>
      <c r="AC32" s="329" t="s">
        <v>645</v>
      </c>
      <c r="AD32" s="36"/>
      <c r="AE32" s="36" t="s">
        <v>106</v>
      </c>
      <c r="AF32" s="36" t="s">
        <v>106</v>
      </c>
      <c r="AG32" s="335" t="s">
        <v>106</v>
      </c>
      <c r="AH32" s="329" t="s">
        <v>646</v>
      </c>
      <c r="AI32" s="36"/>
      <c r="AJ32" s="36" t="s">
        <v>106</v>
      </c>
      <c r="AK32" s="36" t="s">
        <v>107</v>
      </c>
      <c r="AL32" s="335" t="s">
        <v>106</v>
      </c>
      <c r="AM32" s="329" t="s">
        <v>647</v>
      </c>
      <c r="AN32" s="36"/>
      <c r="AO32" s="36" t="s">
        <v>106</v>
      </c>
      <c r="AP32" s="36" t="s">
        <v>106</v>
      </c>
      <c r="AQ32" s="335" t="s">
        <v>106</v>
      </c>
      <c r="AR32" s="329" t="s">
        <v>648</v>
      </c>
      <c r="AS32" s="59"/>
      <c r="AT32" s="59"/>
      <c r="AU32" s="59"/>
      <c r="AV32" s="59"/>
    </row>
    <row r="33" spans="1:51" ht="41.25" customHeight="1" x14ac:dyDescent="0.25">
      <c r="A33" s="410"/>
      <c r="B33" s="426"/>
      <c r="C33" s="421"/>
      <c r="D33" s="52" t="s">
        <v>96</v>
      </c>
      <c r="E33" s="36"/>
      <c r="F33" s="36" t="s">
        <v>66</v>
      </c>
      <c r="G33" s="36" t="s">
        <v>107</v>
      </c>
      <c r="H33" s="336"/>
      <c r="I33" s="336"/>
      <c r="J33" s="36"/>
      <c r="K33" s="36" t="s">
        <v>107</v>
      </c>
      <c r="L33" s="36" t="s">
        <v>107</v>
      </c>
      <c r="M33" s="336"/>
      <c r="N33" s="330"/>
      <c r="O33" s="36"/>
      <c r="P33" s="36" t="s">
        <v>66</v>
      </c>
      <c r="Q33" s="36" t="s">
        <v>66</v>
      </c>
      <c r="R33" s="336"/>
      <c r="S33" s="330"/>
      <c r="T33" s="36"/>
      <c r="U33" s="36" t="s">
        <v>106</v>
      </c>
      <c r="V33" s="36" t="s">
        <v>106</v>
      </c>
      <c r="W33" s="336"/>
      <c r="X33" s="330"/>
      <c r="Y33" s="36"/>
      <c r="Z33" s="36" t="s">
        <v>66</v>
      </c>
      <c r="AA33" s="36" t="s">
        <v>66</v>
      </c>
      <c r="AB33" s="336"/>
      <c r="AC33" s="330"/>
      <c r="AD33" s="36"/>
      <c r="AE33" s="36" t="s">
        <v>66</v>
      </c>
      <c r="AF33" s="36" t="s">
        <v>66</v>
      </c>
      <c r="AG33" s="336"/>
      <c r="AH33" s="330"/>
      <c r="AI33" s="36"/>
      <c r="AJ33" s="36" t="s">
        <v>66</v>
      </c>
      <c r="AK33" s="36" t="s">
        <v>66</v>
      </c>
      <c r="AL33" s="336"/>
      <c r="AM33" s="336"/>
      <c r="AN33" s="36"/>
      <c r="AO33" s="36" t="s">
        <v>106</v>
      </c>
      <c r="AP33" s="36" t="s">
        <v>107</v>
      </c>
      <c r="AQ33" s="336"/>
      <c r="AR33" s="330"/>
      <c r="AS33" s="59"/>
      <c r="AT33" s="59"/>
      <c r="AU33" s="59"/>
      <c r="AV33" s="59"/>
    </row>
    <row r="34" spans="1:51" ht="41.25" customHeight="1" x14ac:dyDescent="0.25">
      <c r="A34" s="410"/>
      <c r="B34" s="426"/>
      <c r="C34" s="421"/>
      <c r="D34" s="52" t="s">
        <v>97</v>
      </c>
      <c r="E34" s="36"/>
      <c r="F34" s="36" t="s">
        <v>66</v>
      </c>
      <c r="G34" s="36" t="s">
        <v>66</v>
      </c>
      <c r="H34" s="336"/>
      <c r="I34" s="336"/>
      <c r="J34" s="36"/>
      <c r="K34" s="36" t="s">
        <v>107</v>
      </c>
      <c r="L34" s="36" t="s">
        <v>107</v>
      </c>
      <c r="M34" s="336"/>
      <c r="N34" s="330"/>
      <c r="O34" s="36"/>
      <c r="P34" s="36" t="s">
        <v>66</v>
      </c>
      <c r="Q34" s="36" t="s">
        <v>66</v>
      </c>
      <c r="R34" s="336"/>
      <c r="S34" s="330"/>
      <c r="T34" s="36"/>
      <c r="U34" s="36" t="s">
        <v>107</v>
      </c>
      <c r="V34" s="36" t="s">
        <v>107</v>
      </c>
      <c r="W34" s="336"/>
      <c r="X34" s="330"/>
      <c r="Y34" s="36"/>
      <c r="Z34" s="36" t="s">
        <v>66</v>
      </c>
      <c r="AA34" s="36" t="s">
        <v>66</v>
      </c>
      <c r="AB34" s="336"/>
      <c r="AC34" s="330"/>
      <c r="AD34" s="36"/>
      <c r="AE34" s="36" t="s">
        <v>66</v>
      </c>
      <c r="AF34" s="36" t="s">
        <v>66</v>
      </c>
      <c r="AG34" s="336"/>
      <c r="AH34" s="330"/>
      <c r="AI34" s="36"/>
      <c r="AJ34" s="36" t="s">
        <v>66</v>
      </c>
      <c r="AK34" s="36" t="s">
        <v>66</v>
      </c>
      <c r="AL34" s="336"/>
      <c r="AM34" s="336"/>
      <c r="AN34" s="36"/>
      <c r="AO34" s="36" t="s">
        <v>66</v>
      </c>
      <c r="AP34" s="36" t="s">
        <v>66</v>
      </c>
      <c r="AQ34" s="336"/>
      <c r="AR34" s="330"/>
      <c r="AS34" s="59"/>
      <c r="AT34" s="59"/>
      <c r="AU34" s="59"/>
      <c r="AV34" s="59"/>
    </row>
    <row r="35" spans="1:51" ht="78.75" customHeight="1" x14ac:dyDescent="0.25">
      <c r="A35" s="410"/>
      <c r="B35" s="426"/>
      <c r="C35" s="421"/>
      <c r="D35" s="52" t="s">
        <v>114</v>
      </c>
      <c r="E35" s="36"/>
      <c r="F35" s="36" t="s">
        <v>106</v>
      </c>
      <c r="G35" s="36" t="s">
        <v>106</v>
      </c>
      <c r="H35" s="336"/>
      <c r="I35" s="336"/>
      <c r="J35" s="36"/>
      <c r="K35" s="36" t="s">
        <v>106</v>
      </c>
      <c r="L35" s="36" t="s">
        <v>107</v>
      </c>
      <c r="M35" s="336"/>
      <c r="N35" s="330"/>
      <c r="O35" s="36"/>
      <c r="P35" s="36" t="s">
        <v>106</v>
      </c>
      <c r="Q35" s="36" t="s">
        <v>106</v>
      </c>
      <c r="R35" s="336"/>
      <c r="S35" s="330"/>
      <c r="T35" s="36"/>
      <c r="U35" s="36" t="s">
        <v>107</v>
      </c>
      <c r="V35" s="36" t="s">
        <v>107</v>
      </c>
      <c r="W35" s="336"/>
      <c r="X35" s="330"/>
      <c r="Y35" s="36"/>
      <c r="Z35" s="36" t="s">
        <v>106</v>
      </c>
      <c r="AA35" s="36" t="s">
        <v>106</v>
      </c>
      <c r="AB35" s="336"/>
      <c r="AC35" s="330"/>
      <c r="AD35" s="36"/>
      <c r="AE35" s="36" t="s">
        <v>106</v>
      </c>
      <c r="AF35" s="36" t="s">
        <v>107</v>
      </c>
      <c r="AG35" s="336"/>
      <c r="AH35" s="330"/>
      <c r="AI35" s="36"/>
      <c r="AJ35" s="36" t="s">
        <v>107</v>
      </c>
      <c r="AK35" s="36" t="s">
        <v>106</v>
      </c>
      <c r="AL35" s="336"/>
      <c r="AM35" s="336"/>
      <c r="AN35" s="36"/>
      <c r="AO35" s="36" t="s">
        <v>106</v>
      </c>
      <c r="AP35" s="36" t="s">
        <v>106</v>
      </c>
      <c r="AQ35" s="336"/>
      <c r="AR35" s="330"/>
      <c r="AS35" s="59"/>
      <c r="AT35" s="59"/>
      <c r="AU35" s="59"/>
      <c r="AV35" s="59"/>
    </row>
    <row r="36" spans="1:51" ht="62.25" customHeight="1" x14ac:dyDescent="0.25">
      <c r="A36" s="410"/>
      <c r="B36" s="426"/>
      <c r="C36" s="421"/>
      <c r="D36" s="52" t="s">
        <v>98</v>
      </c>
      <c r="E36" s="36"/>
      <c r="F36" s="36" t="s">
        <v>106</v>
      </c>
      <c r="G36" s="36" t="s">
        <v>106</v>
      </c>
      <c r="H36" s="337"/>
      <c r="I36" s="337"/>
      <c r="J36" s="36"/>
      <c r="K36" s="36" t="s">
        <v>107</v>
      </c>
      <c r="L36" s="36" t="s">
        <v>107</v>
      </c>
      <c r="M36" s="337"/>
      <c r="N36" s="331"/>
      <c r="O36" s="36"/>
      <c r="P36" s="36" t="s">
        <v>106</v>
      </c>
      <c r="Q36" s="36" t="s">
        <v>107</v>
      </c>
      <c r="R36" s="337"/>
      <c r="S36" s="331"/>
      <c r="T36" s="36"/>
      <c r="U36" s="36" t="s">
        <v>106</v>
      </c>
      <c r="V36" s="36" t="s">
        <v>106</v>
      </c>
      <c r="W36" s="337"/>
      <c r="X36" s="331"/>
      <c r="Y36" s="36"/>
      <c r="Z36" s="36" t="s">
        <v>107</v>
      </c>
      <c r="AA36" s="36" t="s">
        <v>107</v>
      </c>
      <c r="AB36" s="337"/>
      <c r="AC36" s="331"/>
      <c r="AD36" s="36"/>
      <c r="AE36" s="36" t="s">
        <v>107</v>
      </c>
      <c r="AF36" s="36" t="s">
        <v>107</v>
      </c>
      <c r="AG36" s="337"/>
      <c r="AH36" s="331"/>
      <c r="AI36" s="36"/>
      <c r="AJ36" s="36" t="s">
        <v>106</v>
      </c>
      <c r="AK36" s="36" t="s">
        <v>107</v>
      </c>
      <c r="AL36" s="337"/>
      <c r="AM36" s="337"/>
      <c r="AN36" s="36"/>
      <c r="AO36" s="36" t="s">
        <v>106</v>
      </c>
      <c r="AP36" s="36" t="s">
        <v>107</v>
      </c>
      <c r="AQ36" s="337"/>
      <c r="AR36" s="331"/>
      <c r="AS36" s="59"/>
      <c r="AT36" s="59"/>
      <c r="AU36" s="59"/>
      <c r="AV36" s="59"/>
    </row>
    <row r="37" spans="1:51" ht="66" customHeight="1" x14ac:dyDescent="0.25">
      <c r="A37" s="410"/>
      <c r="B37" s="412" t="s">
        <v>90</v>
      </c>
      <c r="C37" s="421" t="s">
        <v>79</v>
      </c>
      <c r="D37" s="52" t="s">
        <v>695</v>
      </c>
      <c r="E37" s="36"/>
      <c r="F37" s="36" t="s">
        <v>107</v>
      </c>
      <c r="G37" s="36" t="s">
        <v>107</v>
      </c>
      <c r="H37" s="335" t="s">
        <v>107</v>
      </c>
      <c r="I37" s="329" t="s">
        <v>649</v>
      </c>
      <c r="J37" s="36"/>
      <c r="K37" s="36" t="s">
        <v>107</v>
      </c>
      <c r="L37" s="36" t="s">
        <v>107</v>
      </c>
      <c r="M37" s="335" t="s">
        <v>107</v>
      </c>
      <c r="N37" s="329" t="s">
        <v>649</v>
      </c>
      <c r="O37" s="36"/>
      <c r="P37" s="36" t="s">
        <v>106</v>
      </c>
      <c r="Q37" s="36" t="s">
        <v>106</v>
      </c>
      <c r="R37" s="335" t="s">
        <v>106</v>
      </c>
      <c r="S37" s="343" t="s">
        <v>650</v>
      </c>
      <c r="T37" s="36"/>
      <c r="U37" s="36" t="s">
        <v>107</v>
      </c>
      <c r="V37" s="36"/>
      <c r="W37" s="335" t="s">
        <v>107</v>
      </c>
      <c r="X37" s="329" t="s">
        <v>651</v>
      </c>
      <c r="Y37" s="36"/>
      <c r="Z37" s="36" t="s">
        <v>106</v>
      </c>
      <c r="AA37" s="36" t="s">
        <v>106</v>
      </c>
      <c r="AB37" s="335" t="s">
        <v>106</v>
      </c>
      <c r="AC37" s="329" t="s">
        <v>652</v>
      </c>
      <c r="AD37" s="36"/>
      <c r="AE37" s="36" t="s">
        <v>106</v>
      </c>
      <c r="AF37" s="36" t="s">
        <v>106</v>
      </c>
      <c r="AG37" s="335" t="s">
        <v>106</v>
      </c>
      <c r="AH37" s="329" t="s">
        <v>653</v>
      </c>
      <c r="AI37" s="36"/>
      <c r="AJ37" s="36" t="s">
        <v>107</v>
      </c>
      <c r="AK37" s="36" t="s">
        <v>107</v>
      </c>
      <c r="AL37" s="335" t="s">
        <v>107</v>
      </c>
      <c r="AM37" s="335"/>
      <c r="AN37" s="36"/>
      <c r="AO37" s="36" t="s">
        <v>106</v>
      </c>
      <c r="AP37" s="36" t="s">
        <v>106</v>
      </c>
      <c r="AQ37" s="335" t="s">
        <v>106</v>
      </c>
      <c r="AR37" s="329" t="s">
        <v>654</v>
      </c>
      <c r="AS37" s="59"/>
      <c r="AT37" s="59"/>
      <c r="AU37" s="59"/>
      <c r="AV37" s="59"/>
    </row>
    <row r="38" spans="1:51" ht="41.25" customHeight="1" x14ac:dyDescent="0.25">
      <c r="A38" s="410"/>
      <c r="B38" s="412"/>
      <c r="C38" s="421"/>
      <c r="D38" s="52" t="s">
        <v>60</v>
      </c>
      <c r="E38" s="36"/>
      <c r="F38" s="36" t="s">
        <v>107</v>
      </c>
      <c r="G38" s="36" t="s">
        <v>107</v>
      </c>
      <c r="H38" s="337"/>
      <c r="I38" s="337"/>
      <c r="J38" s="36"/>
      <c r="K38" s="36" t="s">
        <v>107</v>
      </c>
      <c r="L38" s="36" t="s">
        <v>107</v>
      </c>
      <c r="M38" s="337"/>
      <c r="N38" s="337"/>
      <c r="O38" s="36"/>
      <c r="P38" s="36" t="s">
        <v>106</v>
      </c>
      <c r="Q38" s="36" t="s">
        <v>107</v>
      </c>
      <c r="R38" s="337"/>
      <c r="S38" s="361"/>
      <c r="T38" s="36"/>
      <c r="U38" s="36" t="s">
        <v>107</v>
      </c>
      <c r="V38" s="36"/>
      <c r="W38" s="337"/>
      <c r="X38" s="331"/>
      <c r="Y38" s="36"/>
      <c r="Z38" s="36" t="s">
        <v>106</v>
      </c>
      <c r="AA38" s="36" t="s">
        <v>106</v>
      </c>
      <c r="AB38" s="337"/>
      <c r="AC38" s="331"/>
      <c r="AD38" s="36"/>
      <c r="AE38" s="36" t="s">
        <v>106</v>
      </c>
      <c r="AF38" s="36" t="s">
        <v>106</v>
      </c>
      <c r="AG38" s="337"/>
      <c r="AH38" s="331"/>
      <c r="AI38" s="36"/>
      <c r="AJ38" s="36" t="s">
        <v>107</v>
      </c>
      <c r="AK38" s="36" t="s">
        <v>107</v>
      </c>
      <c r="AL38" s="337"/>
      <c r="AM38" s="337"/>
      <c r="AN38" s="36"/>
      <c r="AO38" s="36" t="s">
        <v>106</v>
      </c>
      <c r="AP38" s="36" t="s">
        <v>107</v>
      </c>
      <c r="AQ38" s="337"/>
      <c r="AR38" s="331"/>
      <c r="AS38" s="59"/>
      <c r="AT38" s="59"/>
      <c r="AU38" s="59"/>
      <c r="AV38" s="59"/>
    </row>
    <row r="39" spans="1:51" ht="63.75" customHeight="1" x14ac:dyDescent="0.25">
      <c r="A39" s="410"/>
      <c r="B39" s="412" t="s">
        <v>91</v>
      </c>
      <c r="C39" s="421" t="s">
        <v>93</v>
      </c>
      <c r="D39" s="52" t="s">
        <v>108</v>
      </c>
      <c r="E39" s="36"/>
      <c r="F39" s="36"/>
      <c r="G39" s="36"/>
      <c r="H39" s="335" t="s">
        <v>107</v>
      </c>
      <c r="I39" s="343" t="s">
        <v>655</v>
      </c>
      <c r="J39" s="36"/>
      <c r="K39" s="36"/>
      <c r="L39" s="36"/>
      <c r="M39" s="335" t="s">
        <v>107</v>
      </c>
      <c r="N39" s="329" t="s">
        <v>656</v>
      </c>
      <c r="O39" s="36"/>
      <c r="P39" s="36"/>
      <c r="Q39" s="36"/>
      <c r="R39" s="335" t="s">
        <v>106</v>
      </c>
      <c r="S39" s="329" t="s">
        <v>657</v>
      </c>
      <c r="T39" s="36"/>
      <c r="U39" s="36" t="s">
        <v>107</v>
      </c>
      <c r="V39" s="36"/>
      <c r="W39" s="335" t="s">
        <v>106</v>
      </c>
      <c r="X39" s="329" t="s">
        <v>658</v>
      </c>
      <c r="Y39" s="36"/>
      <c r="Z39" s="36"/>
      <c r="AA39" s="36"/>
      <c r="AB39" s="335" t="s">
        <v>107</v>
      </c>
      <c r="AC39" s="329" t="s">
        <v>659</v>
      </c>
      <c r="AD39" s="36"/>
      <c r="AE39" s="36"/>
      <c r="AF39" s="36"/>
      <c r="AG39" s="335" t="s">
        <v>107</v>
      </c>
      <c r="AH39" s="329" t="s">
        <v>660</v>
      </c>
      <c r="AI39" s="36"/>
      <c r="AJ39" s="36"/>
      <c r="AK39" s="36"/>
      <c r="AL39" s="335" t="s">
        <v>107</v>
      </c>
      <c r="AM39" s="329" t="s">
        <v>661</v>
      </c>
      <c r="AN39" s="36"/>
      <c r="AO39" s="36"/>
      <c r="AP39" s="36"/>
      <c r="AQ39" s="335" t="s">
        <v>107</v>
      </c>
      <c r="AR39" s="335"/>
      <c r="AS39" s="59"/>
      <c r="AT39" s="59"/>
      <c r="AU39" s="59"/>
      <c r="AV39" s="59"/>
    </row>
    <row r="40" spans="1:51" ht="41.25" customHeight="1" x14ac:dyDescent="0.25">
      <c r="A40" s="410"/>
      <c r="B40" s="412"/>
      <c r="C40" s="421"/>
      <c r="D40" s="52" t="s">
        <v>104</v>
      </c>
      <c r="E40" s="36"/>
      <c r="F40" s="36" t="s">
        <v>107</v>
      </c>
      <c r="G40" s="36" t="s">
        <v>107</v>
      </c>
      <c r="H40" s="336"/>
      <c r="I40" s="360"/>
      <c r="J40" s="36"/>
      <c r="K40" s="36" t="s">
        <v>107</v>
      </c>
      <c r="L40" s="36" t="s">
        <v>107</v>
      </c>
      <c r="M40" s="336"/>
      <c r="N40" s="330"/>
      <c r="O40" s="36"/>
      <c r="P40" s="36" t="s">
        <v>106</v>
      </c>
      <c r="Q40" s="36" t="s">
        <v>106</v>
      </c>
      <c r="R40" s="336"/>
      <c r="S40" s="330"/>
      <c r="T40" s="36"/>
      <c r="U40" s="36" t="s">
        <v>106</v>
      </c>
      <c r="V40" s="36" t="s">
        <v>106</v>
      </c>
      <c r="W40" s="336"/>
      <c r="X40" s="330"/>
      <c r="Y40" s="36"/>
      <c r="Z40" s="36" t="s">
        <v>107</v>
      </c>
      <c r="AA40" s="36" t="s">
        <v>107</v>
      </c>
      <c r="AB40" s="336"/>
      <c r="AC40" s="330"/>
      <c r="AD40" s="36"/>
      <c r="AE40" s="36" t="s">
        <v>107</v>
      </c>
      <c r="AF40" s="36" t="s">
        <v>107</v>
      </c>
      <c r="AG40" s="336"/>
      <c r="AH40" s="330"/>
      <c r="AI40" s="36"/>
      <c r="AJ40" s="36" t="s">
        <v>107</v>
      </c>
      <c r="AK40" s="36" t="s">
        <v>107</v>
      </c>
      <c r="AL40" s="336"/>
      <c r="AM40" s="336"/>
      <c r="AN40" s="36"/>
      <c r="AO40" s="36" t="s">
        <v>107</v>
      </c>
      <c r="AP40" s="36" t="s">
        <v>107</v>
      </c>
      <c r="AQ40" s="336"/>
      <c r="AR40" s="336"/>
      <c r="AS40" s="59"/>
      <c r="AT40" s="59"/>
      <c r="AU40" s="59"/>
      <c r="AV40" s="59"/>
    </row>
    <row r="41" spans="1:51" ht="41.25" customHeight="1" x14ac:dyDescent="0.25">
      <c r="A41" s="410"/>
      <c r="B41" s="412"/>
      <c r="C41" s="421"/>
      <c r="D41" s="52" t="s">
        <v>105</v>
      </c>
      <c r="E41" s="36"/>
      <c r="F41" s="36" t="s">
        <v>107</v>
      </c>
      <c r="G41" s="36" t="s">
        <v>107</v>
      </c>
      <c r="H41" s="336"/>
      <c r="I41" s="360"/>
      <c r="J41" s="36"/>
      <c r="K41" s="36" t="s">
        <v>107</v>
      </c>
      <c r="L41" s="36" t="s">
        <v>107</v>
      </c>
      <c r="M41" s="336"/>
      <c r="N41" s="330"/>
      <c r="O41" s="36"/>
      <c r="P41" s="36" t="s">
        <v>106</v>
      </c>
      <c r="Q41" s="36" t="s">
        <v>106</v>
      </c>
      <c r="R41" s="336"/>
      <c r="S41" s="330"/>
      <c r="T41" s="36"/>
      <c r="U41" s="36" t="s">
        <v>107</v>
      </c>
      <c r="V41" s="36" t="s">
        <v>107</v>
      </c>
      <c r="W41" s="336"/>
      <c r="X41" s="330"/>
      <c r="Y41" s="36"/>
      <c r="Z41" s="36" t="s">
        <v>107</v>
      </c>
      <c r="AA41" s="36" t="s">
        <v>107</v>
      </c>
      <c r="AB41" s="336"/>
      <c r="AC41" s="330"/>
      <c r="AD41" s="36"/>
      <c r="AE41" s="36" t="s">
        <v>107</v>
      </c>
      <c r="AF41" s="36" t="s">
        <v>107</v>
      </c>
      <c r="AG41" s="336"/>
      <c r="AH41" s="330"/>
      <c r="AI41" s="36"/>
      <c r="AJ41" s="36" t="s">
        <v>107</v>
      </c>
      <c r="AK41" s="36" t="s">
        <v>107</v>
      </c>
      <c r="AL41" s="336"/>
      <c r="AM41" s="336"/>
      <c r="AN41" s="36"/>
      <c r="AO41" s="36" t="s">
        <v>107</v>
      </c>
      <c r="AP41" s="36" t="s">
        <v>107</v>
      </c>
      <c r="AQ41" s="336"/>
      <c r="AR41" s="336"/>
      <c r="AS41" s="59"/>
      <c r="AT41" s="59"/>
      <c r="AU41" s="59"/>
      <c r="AV41" s="59"/>
    </row>
    <row r="42" spans="1:51" ht="56.25" customHeight="1" thickBot="1" x14ac:dyDescent="0.3">
      <c r="A42" s="411"/>
      <c r="B42" s="412"/>
      <c r="C42" s="421"/>
      <c r="D42" s="52" t="s">
        <v>121</v>
      </c>
      <c r="E42" s="36"/>
      <c r="F42" s="36" t="s">
        <v>107</v>
      </c>
      <c r="G42" s="36" t="s">
        <v>107</v>
      </c>
      <c r="H42" s="337"/>
      <c r="I42" s="361"/>
      <c r="J42" s="36"/>
      <c r="K42" s="36" t="s">
        <v>107</v>
      </c>
      <c r="L42" s="36" t="s">
        <v>107</v>
      </c>
      <c r="M42" s="337"/>
      <c r="N42" s="331"/>
      <c r="O42" s="36"/>
      <c r="P42" s="36" t="s">
        <v>106</v>
      </c>
      <c r="Q42" s="36" t="s">
        <v>106</v>
      </c>
      <c r="R42" s="337"/>
      <c r="S42" s="331"/>
      <c r="T42" s="36"/>
      <c r="U42" s="36" t="s">
        <v>107</v>
      </c>
      <c r="V42" s="36" t="s">
        <v>107</v>
      </c>
      <c r="W42" s="337"/>
      <c r="X42" s="331"/>
      <c r="Y42" s="36"/>
      <c r="Z42" s="36" t="s">
        <v>107</v>
      </c>
      <c r="AA42" s="36" t="s">
        <v>107</v>
      </c>
      <c r="AB42" s="337"/>
      <c r="AC42" s="331"/>
      <c r="AD42" s="36"/>
      <c r="AE42" s="36" t="s">
        <v>107</v>
      </c>
      <c r="AF42" s="36" t="s">
        <v>107</v>
      </c>
      <c r="AG42" s="337"/>
      <c r="AH42" s="331"/>
      <c r="AI42" s="36"/>
      <c r="AJ42" s="36" t="s">
        <v>107</v>
      </c>
      <c r="AK42" s="36" t="s">
        <v>107</v>
      </c>
      <c r="AL42" s="337"/>
      <c r="AM42" s="337"/>
      <c r="AN42" s="36"/>
      <c r="AO42" s="36" t="s">
        <v>107</v>
      </c>
      <c r="AP42" s="36" t="s">
        <v>107</v>
      </c>
      <c r="AQ42" s="337"/>
      <c r="AR42" s="337"/>
      <c r="AS42" s="61" t="s">
        <v>135</v>
      </c>
      <c r="AT42" s="61" t="s">
        <v>136</v>
      </c>
      <c r="AU42" s="61" t="s">
        <v>137</v>
      </c>
      <c r="AV42" s="61" t="s">
        <v>138</v>
      </c>
      <c r="AX42" s="18" t="s">
        <v>150</v>
      </c>
      <c r="AY42" s="18" t="s">
        <v>151</v>
      </c>
    </row>
    <row r="43" spans="1:51" ht="36" customHeight="1" x14ac:dyDescent="0.25">
      <c r="A43" s="138" t="s">
        <v>133</v>
      </c>
      <c r="B43" s="139"/>
      <c r="C43" s="139"/>
      <c r="D43" s="140"/>
      <c r="E43" s="35">
        <f>COUNTIF(E7:E42,"SI ")</f>
        <v>0</v>
      </c>
      <c r="F43" s="35">
        <f t="shared" ref="F43:AR43" si="0">COUNTIF(F7:F42,"SI ")</f>
        <v>6</v>
      </c>
      <c r="G43" s="35">
        <f t="shared" si="0"/>
        <v>4</v>
      </c>
      <c r="H43" s="35">
        <f t="shared" si="0"/>
        <v>2</v>
      </c>
      <c r="I43" s="35">
        <f t="shared" si="0"/>
        <v>0</v>
      </c>
      <c r="J43" s="35">
        <f t="shared" si="0"/>
        <v>0</v>
      </c>
      <c r="K43" s="35">
        <f t="shared" si="0"/>
        <v>2</v>
      </c>
      <c r="L43" s="35">
        <f t="shared" si="0"/>
        <v>0</v>
      </c>
      <c r="M43" s="35">
        <f t="shared" si="0"/>
        <v>0</v>
      </c>
      <c r="N43" s="35">
        <f t="shared" si="0"/>
        <v>0</v>
      </c>
      <c r="O43" s="35">
        <f t="shared" si="0"/>
        <v>0</v>
      </c>
      <c r="P43" s="35">
        <f t="shared" si="0"/>
        <v>15</v>
      </c>
      <c r="Q43" s="35">
        <f t="shared" si="0"/>
        <v>8</v>
      </c>
      <c r="R43" s="35">
        <f t="shared" si="0"/>
        <v>4</v>
      </c>
      <c r="S43" s="35">
        <f t="shared" si="0"/>
        <v>0</v>
      </c>
      <c r="T43" s="35">
        <f t="shared" si="0"/>
        <v>0</v>
      </c>
      <c r="U43" s="35">
        <f t="shared" si="0"/>
        <v>16</v>
      </c>
      <c r="V43" s="35">
        <f t="shared" si="0"/>
        <v>12</v>
      </c>
      <c r="W43" s="35">
        <f t="shared" si="0"/>
        <v>2</v>
      </c>
      <c r="X43" s="35">
        <f t="shared" si="0"/>
        <v>0</v>
      </c>
      <c r="Y43" s="35">
        <f t="shared" si="0"/>
        <v>0</v>
      </c>
      <c r="Z43" s="35">
        <f t="shared" si="0"/>
        <v>6</v>
      </c>
      <c r="AA43" s="35">
        <f t="shared" si="0"/>
        <v>4</v>
      </c>
      <c r="AB43" s="35">
        <f t="shared" si="0"/>
        <v>2</v>
      </c>
      <c r="AC43" s="35">
        <f t="shared" si="0"/>
        <v>0</v>
      </c>
      <c r="AD43" s="35">
        <f t="shared" si="0"/>
        <v>0</v>
      </c>
      <c r="AE43" s="35">
        <f t="shared" si="0"/>
        <v>8</v>
      </c>
      <c r="AF43" s="35">
        <f t="shared" si="0"/>
        <v>4</v>
      </c>
      <c r="AG43" s="35">
        <f t="shared" si="0"/>
        <v>2</v>
      </c>
      <c r="AH43" s="35">
        <f t="shared" si="0"/>
        <v>0</v>
      </c>
      <c r="AI43" s="35">
        <f t="shared" si="0"/>
        <v>0</v>
      </c>
      <c r="AJ43" s="35">
        <f t="shared" si="0"/>
        <v>5</v>
      </c>
      <c r="AK43" s="35">
        <f t="shared" si="0"/>
        <v>2</v>
      </c>
      <c r="AL43" s="35">
        <f t="shared" si="0"/>
        <v>2</v>
      </c>
      <c r="AM43" s="35">
        <f t="shared" si="0"/>
        <v>0</v>
      </c>
      <c r="AN43" s="35">
        <f t="shared" si="0"/>
        <v>0</v>
      </c>
      <c r="AO43" s="35">
        <f t="shared" si="0"/>
        <v>7</v>
      </c>
      <c r="AP43" s="35">
        <f t="shared" si="0"/>
        <v>4</v>
      </c>
      <c r="AQ43" s="35">
        <f t="shared" si="0"/>
        <v>2</v>
      </c>
      <c r="AR43" s="35">
        <f t="shared" si="0"/>
        <v>0</v>
      </c>
      <c r="AS43" s="63">
        <f t="shared" ref="AS43:AV46" si="1">SUM(E43+J43+O43+T43+Y43+AD43+AI43+AN43)</f>
        <v>0</v>
      </c>
      <c r="AT43" s="63">
        <f t="shared" si="1"/>
        <v>65</v>
      </c>
      <c r="AU43" s="63">
        <f t="shared" si="1"/>
        <v>38</v>
      </c>
      <c r="AV43" s="63">
        <f t="shared" si="1"/>
        <v>16</v>
      </c>
      <c r="AX43" s="13">
        <f>36*8</f>
        <v>288</v>
      </c>
      <c r="AY43" s="13">
        <f>11*8</f>
        <v>88</v>
      </c>
    </row>
    <row r="44" spans="1:51" ht="36" customHeight="1" x14ac:dyDescent="0.25">
      <c r="A44" s="141" t="s">
        <v>134</v>
      </c>
      <c r="B44" s="142"/>
      <c r="C44" s="142"/>
      <c r="D44" s="143"/>
      <c r="E44" s="35">
        <f>COUNTIF(E7:E42,"NO ")</f>
        <v>0</v>
      </c>
      <c r="F44" s="35">
        <f t="shared" ref="F44:AR44" si="2">COUNTIF(F7:F42,"NO ")</f>
        <v>8</v>
      </c>
      <c r="G44" s="35">
        <f t="shared" si="2"/>
        <v>12</v>
      </c>
      <c r="H44" s="35">
        <f t="shared" si="2"/>
        <v>2</v>
      </c>
      <c r="I44" s="35">
        <f t="shared" si="2"/>
        <v>0</v>
      </c>
      <c r="J44" s="35">
        <f t="shared" si="2"/>
        <v>0</v>
      </c>
      <c r="K44" s="35">
        <f t="shared" si="2"/>
        <v>14</v>
      </c>
      <c r="L44" s="35">
        <f t="shared" si="2"/>
        <v>16</v>
      </c>
      <c r="M44" s="35">
        <f t="shared" si="2"/>
        <v>4</v>
      </c>
      <c r="N44" s="35">
        <f t="shared" si="2"/>
        <v>0</v>
      </c>
      <c r="O44" s="35">
        <f t="shared" si="2"/>
        <v>0</v>
      </c>
      <c r="P44" s="35">
        <f t="shared" si="2"/>
        <v>1</v>
      </c>
      <c r="Q44" s="35">
        <f t="shared" si="2"/>
        <v>11</v>
      </c>
      <c r="R44" s="35">
        <f t="shared" si="2"/>
        <v>0</v>
      </c>
      <c r="S44" s="35">
        <f t="shared" si="2"/>
        <v>0</v>
      </c>
      <c r="T44" s="35">
        <f t="shared" si="2"/>
        <v>0</v>
      </c>
      <c r="U44" s="35">
        <f t="shared" si="2"/>
        <v>17</v>
      </c>
      <c r="V44" s="35">
        <f t="shared" si="2"/>
        <v>18</v>
      </c>
      <c r="W44" s="35">
        <f t="shared" si="2"/>
        <v>3</v>
      </c>
      <c r="X44" s="35">
        <f t="shared" si="2"/>
        <v>0</v>
      </c>
      <c r="Y44" s="35">
        <f t="shared" si="2"/>
        <v>0</v>
      </c>
      <c r="Z44" s="35">
        <f t="shared" si="2"/>
        <v>8</v>
      </c>
      <c r="AA44" s="35">
        <f t="shared" si="2"/>
        <v>13</v>
      </c>
      <c r="AB44" s="35">
        <f t="shared" si="2"/>
        <v>2</v>
      </c>
      <c r="AC44" s="35">
        <f t="shared" si="2"/>
        <v>0</v>
      </c>
      <c r="AD44" s="35">
        <f t="shared" si="2"/>
        <v>0</v>
      </c>
      <c r="AE44" s="35">
        <f t="shared" si="2"/>
        <v>6</v>
      </c>
      <c r="AF44" s="35">
        <f t="shared" si="2"/>
        <v>14</v>
      </c>
      <c r="AG44" s="35">
        <f t="shared" si="2"/>
        <v>2</v>
      </c>
      <c r="AH44" s="35">
        <f t="shared" si="2"/>
        <v>0</v>
      </c>
      <c r="AI44" s="35">
        <f t="shared" si="2"/>
        <v>0</v>
      </c>
      <c r="AJ44" s="35">
        <f t="shared" si="2"/>
        <v>8</v>
      </c>
      <c r="AK44" s="35">
        <f t="shared" si="2"/>
        <v>11</v>
      </c>
      <c r="AL44" s="35">
        <f t="shared" si="2"/>
        <v>2</v>
      </c>
      <c r="AM44" s="35">
        <f t="shared" si="2"/>
        <v>0</v>
      </c>
      <c r="AN44" s="35">
        <f t="shared" si="2"/>
        <v>0</v>
      </c>
      <c r="AO44" s="35">
        <f t="shared" si="2"/>
        <v>8</v>
      </c>
      <c r="AP44" s="35">
        <f t="shared" si="2"/>
        <v>14</v>
      </c>
      <c r="AQ44" s="35">
        <f t="shared" si="2"/>
        <v>1</v>
      </c>
      <c r="AR44" s="35">
        <f t="shared" si="2"/>
        <v>0</v>
      </c>
      <c r="AS44" s="63">
        <f t="shared" si="1"/>
        <v>0</v>
      </c>
      <c r="AT44" s="63">
        <f t="shared" si="1"/>
        <v>70</v>
      </c>
      <c r="AU44" s="63">
        <f t="shared" si="1"/>
        <v>109</v>
      </c>
      <c r="AV44" s="63">
        <f t="shared" si="1"/>
        <v>16</v>
      </c>
    </row>
    <row r="45" spans="1:51" ht="36" customHeight="1" x14ac:dyDescent="0.25">
      <c r="A45" s="141" t="s">
        <v>66</v>
      </c>
      <c r="B45" s="142"/>
      <c r="C45" s="142"/>
      <c r="D45" s="143"/>
      <c r="E45" s="35">
        <f>COUNTIF(E7:E42,"NO APLICA")</f>
        <v>0</v>
      </c>
      <c r="F45" s="35">
        <f t="shared" ref="F45:AR45" si="3">COUNTIF(F7:F42,"NO APLICA")</f>
        <v>21</v>
      </c>
      <c r="G45" s="35">
        <f t="shared" si="3"/>
        <v>19</v>
      </c>
      <c r="H45" s="35">
        <f t="shared" si="3"/>
        <v>5</v>
      </c>
      <c r="I45" s="35">
        <f t="shared" si="3"/>
        <v>0</v>
      </c>
      <c r="J45" s="35">
        <f t="shared" si="3"/>
        <v>0</v>
      </c>
      <c r="K45" s="35">
        <f t="shared" si="3"/>
        <v>19</v>
      </c>
      <c r="L45" s="35">
        <f t="shared" si="3"/>
        <v>19</v>
      </c>
      <c r="M45" s="35">
        <f t="shared" si="3"/>
        <v>6</v>
      </c>
      <c r="N45" s="35">
        <f t="shared" si="3"/>
        <v>0</v>
      </c>
      <c r="O45" s="35">
        <f t="shared" si="3"/>
        <v>0</v>
      </c>
      <c r="P45" s="35">
        <f t="shared" si="3"/>
        <v>19</v>
      </c>
      <c r="Q45" s="35">
        <f t="shared" si="3"/>
        <v>16</v>
      </c>
      <c r="R45" s="35">
        <f t="shared" si="3"/>
        <v>6</v>
      </c>
      <c r="S45" s="35">
        <f t="shared" si="3"/>
        <v>0</v>
      </c>
      <c r="T45" s="35">
        <f t="shared" si="3"/>
        <v>0</v>
      </c>
      <c r="U45" s="35">
        <f t="shared" si="3"/>
        <v>3</v>
      </c>
      <c r="V45" s="35">
        <f t="shared" si="3"/>
        <v>0</v>
      </c>
      <c r="W45" s="35">
        <f t="shared" si="3"/>
        <v>2</v>
      </c>
      <c r="X45" s="35">
        <f t="shared" si="3"/>
        <v>0</v>
      </c>
      <c r="Y45" s="35">
        <f t="shared" si="3"/>
        <v>0</v>
      </c>
      <c r="Z45" s="35">
        <f t="shared" si="3"/>
        <v>21</v>
      </c>
      <c r="AA45" s="35">
        <f t="shared" si="3"/>
        <v>18</v>
      </c>
      <c r="AB45" s="35">
        <f t="shared" si="3"/>
        <v>5</v>
      </c>
      <c r="AC45" s="35">
        <f t="shared" si="3"/>
        <v>0</v>
      </c>
      <c r="AD45" s="35">
        <f t="shared" si="3"/>
        <v>0</v>
      </c>
      <c r="AE45" s="35">
        <f t="shared" si="3"/>
        <v>21</v>
      </c>
      <c r="AF45" s="35">
        <f t="shared" si="3"/>
        <v>17</v>
      </c>
      <c r="AG45" s="35">
        <f>COUNTIF(AG7:AG42,"NO APLICA")</f>
        <v>6</v>
      </c>
      <c r="AH45" s="35">
        <f t="shared" si="3"/>
        <v>0</v>
      </c>
      <c r="AI45" s="35">
        <f t="shared" si="3"/>
        <v>0</v>
      </c>
      <c r="AJ45" s="35">
        <f t="shared" si="3"/>
        <v>22</v>
      </c>
      <c r="AK45" s="35">
        <f t="shared" si="3"/>
        <v>22</v>
      </c>
      <c r="AL45" s="35">
        <f t="shared" si="3"/>
        <v>7</v>
      </c>
      <c r="AM45" s="35">
        <f t="shared" si="3"/>
        <v>0</v>
      </c>
      <c r="AN45" s="35">
        <f t="shared" si="3"/>
        <v>0</v>
      </c>
      <c r="AO45" s="35">
        <f t="shared" si="3"/>
        <v>20</v>
      </c>
      <c r="AP45" s="35">
        <f t="shared" si="3"/>
        <v>17</v>
      </c>
      <c r="AQ45" s="35">
        <f t="shared" si="3"/>
        <v>7</v>
      </c>
      <c r="AR45" s="35">
        <f t="shared" si="3"/>
        <v>0</v>
      </c>
      <c r="AS45" s="63">
        <f t="shared" si="1"/>
        <v>0</v>
      </c>
      <c r="AT45" s="63">
        <f t="shared" si="1"/>
        <v>146</v>
      </c>
      <c r="AU45" s="63">
        <f t="shared" si="1"/>
        <v>128</v>
      </c>
      <c r="AV45" s="63">
        <f t="shared" si="1"/>
        <v>44</v>
      </c>
    </row>
    <row r="46" spans="1:51" ht="36" customHeight="1" x14ac:dyDescent="0.25">
      <c r="A46" s="144" t="s">
        <v>115</v>
      </c>
      <c r="B46" s="144"/>
      <c r="C46" s="144"/>
      <c r="D46" s="144"/>
      <c r="E46" s="35">
        <f>COUNTIF(E8:E43,"PARCIALMENTE")</f>
        <v>0</v>
      </c>
      <c r="F46" s="35">
        <f t="shared" ref="F46:AR46" si="4">COUNTIF(F8:F43,"PARCIALMENTE")</f>
        <v>0</v>
      </c>
      <c r="G46" s="35">
        <f t="shared" si="4"/>
        <v>0</v>
      </c>
      <c r="H46" s="35">
        <f t="shared" si="4"/>
        <v>0</v>
      </c>
      <c r="I46" s="35">
        <f t="shared" si="4"/>
        <v>0</v>
      </c>
      <c r="J46" s="35">
        <f t="shared" si="4"/>
        <v>0</v>
      </c>
      <c r="K46" s="35">
        <f t="shared" si="4"/>
        <v>0</v>
      </c>
      <c r="L46" s="35">
        <f t="shared" si="4"/>
        <v>0</v>
      </c>
      <c r="M46" s="35">
        <f t="shared" si="4"/>
        <v>0</v>
      </c>
      <c r="N46" s="35">
        <f t="shared" si="4"/>
        <v>0</v>
      </c>
      <c r="O46" s="35">
        <f t="shared" si="4"/>
        <v>0</v>
      </c>
      <c r="P46" s="35">
        <f t="shared" si="4"/>
        <v>0</v>
      </c>
      <c r="Q46" s="35">
        <f t="shared" si="4"/>
        <v>0</v>
      </c>
      <c r="R46" s="35">
        <f t="shared" si="4"/>
        <v>0</v>
      </c>
      <c r="S46" s="35">
        <f t="shared" si="4"/>
        <v>0</v>
      </c>
      <c r="T46" s="35">
        <f t="shared" si="4"/>
        <v>0</v>
      </c>
      <c r="U46" s="35">
        <f t="shared" si="4"/>
        <v>0</v>
      </c>
      <c r="V46" s="35">
        <f t="shared" si="4"/>
        <v>0</v>
      </c>
      <c r="W46" s="35">
        <f t="shared" si="4"/>
        <v>4</v>
      </c>
      <c r="X46" s="35">
        <f t="shared" si="4"/>
        <v>0</v>
      </c>
      <c r="Y46" s="35">
        <f t="shared" si="4"/>
        <v>0</v>
      </c>
      <c r="Z46" s="35">
        <f t="shared" si="4"/>
        <v>0</v>
      </c>
      <c r="AA46" s="35">
        <f t="shared" si="4"/>
        <v>0</v>
      </c>
      <c r="AB46" s="35">
        <f t="shared" si="4"/>
        <v>0</v>
      </c>
      <c r="AC46" s="35">
        <f t="shared" si="4"/>
        <v>0</v>
      </c>
      <c r="AD46" s="35">
        <f t="shared" si="4"/>
        <v>0</v>
      </c>
      <c r="AE46" s="35">
        <f t="shared" si="4"/>
        <v>0</v>
      </c>
      <c r="AF46" s="35">
        <f t="shared" si="4"/>
        <v>0</v>
      </c>
      <c r="AG46" s="35">
        <f t="shared" si="4"/>
        <v>0</v>
      </c>
      <c r="AH46" s="35">
        <f t="shared" si="4"/>
        <v>0</v>
      </c>
      <c r="AI46" s="35">
        <f t="shared" si="4"/>
        <v>0</v>
      </c>
      <c r="AJ46" s="35">
        <f t="shared" si="4"/>
        <v>0</v>
      </c>
      <c r="AK46" s="35">
        <f t="shared" si="4"/>
        <v>0</v>
      </c>
      <c r="AL46" s="35">
        <f t="shared" si="4"/>
        <v>0</v>
      </c>
      <c r="AM46" s="35">
        <f t="shared" si="4"/>
        <v>0</v>
      </c>
      <c r="AN46" s="35">
        <f t="shared" si="4"/>
        <v>0</v>
      </c>
      <c r="AO46" s="35">
        <f t="shared" si="4"/>
        <v>0</v>
      </c>
      <c r="AP46" s="35">
        <f t="shared" si="4"/>
        <v>0</v>
      </c>
      <c r="AQ46" s="35">
        <f t="shared" si="4"/>
        <v>0</v>
      </c>
      <c r="AR46" s="35">
        <f t="shared" si="4"/>
        <v>0</v>
      </c>
      <c r="AS46" s="63">
        <f t="shared" si="1"/>
        <v>0</v>
      </c>
      <c r="AT46" s="63">
        <f t="shared" si="1"/>
        <v>0</v>
      </c>
      <c r="AU46" s="63">
        <f t="shared" si="1"/>
        <v>0</v>
      </c>
      <c r="AV46" s="63">
        <f t="shared" si="1"/>
        <v>4</v>
      </c>
    </row>
    <row r="47" spans="1:51" ht="36" customHeight="1" thickBot="1" x14ac:dyDescent="0.3">
      <c r="A47" s="144" t="s">
        <v>160</v>
      </c>
      <c r="B47" s="144"/>
      <c r="C47" s="144"/>
      <c r="D47" s="144"/>
      <c r="E47" s="36">
        <f t="shared" ref="E47:AH47" si="5">SUM(E43:E46)</f>
        <v>0</v>
      </c>
      <c r="F47" s="36">
        <f t="shared" si="5"/>
        <v>35</v>
      </c>
      <c r="G47" s="36">
        <f t="shared" si="5"/>
        <v>35</v>
      </c>
      <c r="H47" s="36">
        <f t="shared" si="5"/>
        <v>9</v>
      </c>
      <c r="I47" s="36">
        <f t="shared" si="5"/>
        <v>0</v>
      </c>
      <c r="J47" s="36">
        <f t="shared" si="5"/>
        <v>0</v>
      </c>
      <c r="K47" s="36">
        <f t="shared" si="5"/>
        <v>35</v>
      </c>
      <c r="L47" s="36">
        <f t="shared" si="5"/>
        <v>35</v>
      </c>
      <c r="M47" s="36">
        <f t="shared" si="5"/>
        <v>10</v>
      </c>
      <c r="N47" s="36">
        <f t="shared" si="5"/>
        <v>0</v>
      </c>
      <c r="O47" s="36">
        <f t="shared" si="5"/>
        <v>0</v>
      </c>
      <c r="P47" s="36">
        <f t="shared" si="5"/>
        <v>35</v>
      </c>
      <c r="Q47" s="36">
        <f t="shared" si="5"/>
        <v>35</v>
      </c>
      <c r="R47" s="36">
        <f t="shared" si="5"/>
        <v>10</v>
      </c>
      <c r="S47" s="36">
        <f t="shared" si="5"/>
        <v>0</v>
      </c>
      <c r="T47" s="36">
        <f t="shared" si="5"/>
        <v>0</v>
      </c>
      <c r="U47" s="36">
        <f t="shared" si="5"/>
        <v>36</v>
      </c>
      <c r="V47" s="36">
        <f t="shared" si="5"/>
        <v>30</v>
      </c>
      <c r="W47" s="36">
        <f t="shared" si="5"/>
        <v>11</v>
      </c>
      <c r="X47" s="36">
        <f t="shared" si="5"/>
        <v>0</v>
      </c>
      <c r="Y47" s="36">
        <f t="shared" si="5"/>
        <v>0</v>
      </c>
      <c r="Z47" s="36">
        <f t="shared" si="5"/>
        <v>35</v>
      </c>
      <c r="AA47" s="36">
        <f t="shared" si="5"/>
        <v>35</v>
      </c>
      <c r="AB47" s="36">
        <f t="shared" si="5"/>
        <v>9</v>
      </c>
      <c r="AC47" s="36">
        <f t="shared" si="5"/>
        <v>0</v>
      </c>
      <c r="AD47" s="36">
        <f t="shared" si="5"/>
        <v>0</v>
      </c>
      <c r="AE47" s="36">
        <f t="shared" si="5"/>
        <v>35</v>
      </c>
      <c r="AF47" s="36">
        <f t="shared" si="5"/>
        <v>35</v>
      </c>
      <c r="AG47" s="36">
        <f t="shared" si="5"/>
        <v>10</v>
      </c>
      <c r="AH47" s="36">
        <f t="shared" si="5"/>
        <v>0</v>
      </c>
      <c r="AI47" s="36">
        <f>SUM(AI43:AI46)</f>
        <v>0</v>
      </c>
      <c r="AJ47" s="36">
        <f t="shared" ref="AJ47:AV47" si="6">SUM(AJ43:AJ46)</f>
        <v>35</v>
      </c>
      <c r="AK47" s="36">
        <f t="shared" si="6"/>
        <v>35</v>
      </c>
      <c r="AL47" s="36">
        <f t="shared" si="6"/>
        <v>11</v>
      </c>
      <c r="AM47" s="36">
        <f t="shared" si="6"/>
        <v>0</v>
      </c>
      <c r="AN47" s="36">
        <f t="shared" si="6"/>
        <v>0</v>
      </c>
      <c r="AO47" s="36">
        <f t="shared" si="6"/>
        <v>35</v>
      </c>
      <c r="AP47" s="36">
        <f t="shared" si="6"/>
        <v>35</v>
      </c>
      <c r="AQ47" s="36">
        <f t="shared" si="6"/>
        <v>10</v>
      </c>
      <c r="AR47" s="36">
        <f t="shared" si="6"/>
        <v>0</v>
      </c>
      <c r="AS47" s="62">
        <f t="shared" si="6"/>
        <v>0</v>
      </c>
      <c r="AT47" s="62">
        <f t="shared" si="6"/>
        <v>281</v>
      </c>
      <c r="AU47" s="62">
        <f t="shared" si="6"/>
        <v>275</v>
      </c>
      <c r="AV47" s="62">
        <f t="shared" si="6"/>
        <v>80</v>
      </c>
    </row>
    <row r="48" spans="1:51" ht="207" customHeight="1" thickBot="1" x14ac:dyDescent="0.3">
      <c r="A48" s="433" t="s">
        <v>103</v>
      </c>
      <c r="B48" s="434"/>
      <c r="C48" s="434"/>
      <c r="D48" s="435"/>
      <c r="E48" s="427" t="s">
        <v>662</v>
      </c>
      <c r="F48" s="428"/>
      <c r="G48" s="428"/>
      <c r="H48" s="428"/>
      <c r="I48" s="429"/>
      <c r="J48" s="427" t="s">
        <v>663</v>
      </c>
      <c r="K48" s="428"/>
      <c r="L48" s="428"/>
      <c r="M48" s="428"/>
      <c r="N48" s="429"/>
      <c r="O48" s="427" t="s">
        <v>664</v>
      </c>
      <c r="P48" s="428"/>
      <c r="Q48" s="428"/>
      <c r="R48" s="428"/>
      <c r="S48" s="429"/>
      <c r="T48" s="427" t="s">
        <v>639</v>
      </c>
      <c r="U48" s="428"/>
      <c r="V48" s="428"/>
      <c r="W48" s="428"/>
      <c r="X48" s="429"/>
      <c r="Y48" s="427" t="s">
        <v>665</v>
      </c>
      <c r="Z48" s="428"/>
      <c r="AA48" s="428"/>
      <c r="AB48" s="428"/>
      <c r="AC48" s="429"/>
      <c r="AD48" s="430" t="s">
        <v>666</v>
      </c>
      <c r="AE48" s="431"/>
      <c r="AF48" s="431"/>
      <c r="AG48" s="431"/>
      <c r="AH48" s="432"/>
      <c r="AI48" s="430" t="s">
        <v>667</v>
      </c>
      <c r="AJ48" s="431"/>
      <c r="AK48" s="431"/>
      <c r="AL48" s="431"/>
      <c r="AM48" s="432"/>
      <c r="AN48" s="430" t="s">
        <v>664</v>
      </c>
      <c r="AO48" s="431"/>
      <c r="AP48" s="431"/>
      <c r="AQ48" s="431"/>
      <c r="AR48" s="432"/>
      <c r="AS48" s="72">
        <f>AS43/AX43</f>
        <v>0</v>
      </c>
      <c r="AT48" s="72">
        <f>AT43/AX43</f>
        <v>0.22569444444444445</v>
      </c>
      <c r="AU48" s="72">
        <f>AU43/AX43</f>
        <v>0.13194444444444445</v>
      </c>
      <c r="AV48" s="72">
        <f>AV43/AY43</f>
        <v>0.18181818181818182</v>
      </c>
    </row>
  </sheetData>
  <mergeCells count="216">
    <mergeCell ref="A1:AR1"/>
    <mergeCell ref="T48:X48"/>
    <mergeCell ref="Y48:AC48"/>
    <mergeCell ref="AD48:AH48"/>
    <mergeCell ref="AI48:AM48"/>
    <mergeCell ref="AN48:AR48"/>
    <mergeCell ref="A46:D46"/>
    <mergeCell ref="A47:D47"/>
    <mergeCell ref="A48:D48"/>
    <mergeCell ref="E48:I48"/>
    <mergeCell ref="J48:N48"/>
    <mergeCell ref="O48:S48"/>
    <mergeCell ref="AR39:AR42"/>
    <mergeCell ref="A43:D43"/>
    <mergeCell ref="A44:D44"/>
    <mergeCell ref="A45:D45"/>
    <mergeCell ref="X39:X42"/>
    <mergeCell ref="AB39:AB42"/>
    <mergeCell ref="AC39:AC42"/>
    <mergeCell ref="AG39:AG42"/>
    <mergeCell ref="AH39:AH42"/>
    <mergeCell ref="AL39:AL42"/>
    <mergeCell ref="AR37:AR38"/>
    <mergeCell ref="B39:B42"/>
    <mergeCell ref="C39:C42"/>
    <mergeCell ref="H39:H42"/>
    <mergeCell ref="I39:I42"/>
    <mergeCell ref="M39:M42"/>
    <mergeCell ref="N39:N42"/>
    <mergeCell ref="R39:R42"/>
    <mergeCell ref="S39:S42"/>
    <mergeCell ref="W39:W42"/>
    <mergeCell ref="AC37:AC38"/>
    <mergeCell ref="AG37:AG38"/>
    <mergeCell ref="AH37:AH38"/>
    <mergeCell ref="AL37:AL38"/>
    <mergeCell ref="AM37:AM38"/>
    <mergeCell ref="AQ37:AQ38"/>
    <mergeCell ref="N37:N38"/>
    <mergeCell ref="R37:R38"/>
    <mergeCell ref="S37:S38"/>
    <mergeCell ref="W37:W38"/>
    <mergeCell ref="X37:X38"/>
    <mergeCell ref="AB37:AB38"/>
    <mergeCell ref="AM39:AM42"/>
    <mergeCell ref="AQ39:AQ42"/>
    <mergeCell ref="B37:B38"/>
    <mergeCell ref="C37:C38"/>
    <mergeCell ref="H37:H38"/>
    <mergeCell ref="I37:I38"/>
    <mergeCell ref="M37:M38"/>
    <mergeCell ref="S32:S36"/>
    <mergeCell ref="W32:W36"/>
    <mergeCell ref="X32:X36"/>
    <mergeCell ref="AB32:AB36"/>
    <mergeCell ref="AR29:AR30"/>
    <mergeCell ref="B32:B36"/>
    <mergeCell ref="C32:C36"/>
    <mergeCell ref="H32:H36"/>
    <mergeCell ref="I32:I36"/>
    <mergeCell ref="M32:M36"/>
    <mergeCell ref="N32:N36"/>
    <mergeCell ref="R32:R36"/>
    <mergeCell ref="X29:X30"/>
    <mergeCell ref="AB29:AB30"/>
    <mergeCell ref="AC29:AC30"/>
    <mergeCell ref="AG29:AG30"/>
    <mergeCell ref="AH29:AH30"/>
    <mergeCell ref="AL29:AL30"/>
    <mergeCell ref="AH32:AH36"/>
    <mergeCell ref="AL32:AL36"/>
    <mergeCell ref="AM32:AM36"/>
    <mergeCell ref="AQ32:AQ36"/>
    <mergeCell ref="AR32:AR36"/>
    <mergeCell ref="AC32:AC36"/>
    <mergeCell ref="AG32:AG36"/>
    <mergeCell ref="AR23:AR27"/>
    <mergeCell ref="B29:B30"/>
    <mergeCell ref="C29:C30"/>
    <mergeCell ref="H29:H30"/>
    <mergeCell ref="I29:I30"/>
    <mergeCell ref="M29:M30"/>
    <mergeCell ref="N29:N30"/>
    <mergeCell ref="R29:R30"/>
    <mergeCell ref="S29:S30"/>
    <mergeCell ref="W29:W30"/>
    <mergeCell ref="AC23:AC27"/>
    <mergeCell ref="AG23:AG27"/>
    <mergeCell ref="AH23:AH27"/>
    <mergeCell ref="AL23:AL27"/>
    <mergeCell ref="AM23:AM27"/>
    <mergeCell ref="AQ23:AQ27"/>
    <mergeCell ref="N23:N27"/>
    <mergeCell ref="R23:R27"/>
    <mergeCell ref="S23:S27"/>
    <mergeCell ref="W23:W27"/>
    <mergeCell ref="X23:X27"/>
    <mergeCell ref="AB23:AB27"/>
    <mergeCell ref="AM29:AM30"/>
    <mergeCell ref="AQ29:AQ30"/>
    <mergeCell ref="B23:B27"/>
    <mergeCell ref="C23:C27"/>
    <mergeCell ref="H23:H27"/>
    <mergeCell ref="I23:I27"/>
    <mergeCell ref="M23:M27"/>
    <mergeCell ref="S20:S22"/>
    <mergeCell ref="W20:W22"/>
    <mergeCell ref="X20:X22"/>
    <mergeCell ref="AB20:AB22"/>
    <mergeCell ref="AR16:AR19"/>
    <mergeCell ref="B20:B22"/>
    <mergeCell ref="C20:C22"/>
    <mergeCell ref="H20:H22"/>
    <mergeCell ref="I20:I22"/>
    <mergeCell ref="M20:M22"/>
    <mergeCell ref="N20:N22"/>
    <mergeCell ref="R20:R22"/>
    <mergeCell ref="X16:X19"/>
    <mergeCell ref="AB16:AB19"/>
    <mergeCell ref="AC16:AC19"/>
    <mergeCell ref="AG16:AG19"/>
    <mergeCell ref="AH16:AH19"/>
    <mergeCell ref="AL16:AL19"/>
    <mergeCell ref="AH20:AH22"/>
    <mergeCell ref="AL20:AL22"/>
    <mergeCell ref="AM20:AM22"/>
    <mergeCell ref="AQ20:AQ22"/>
    <mergeCell ref="AR20:AR22"/>
    <mergeCell ref="AC20:AC22"/>
    <mergeCell ref="AG20:AG22"/>
    <mergeCell ref="S16:S19"/>
    <mergeCell ref="W16:W19"/>
    <mergeCell ref="AM16:AM19"/>
    <mergeCell ref="AC12:AC15"/>
    <mergeCell ref="AG12:AG15"/>
    <mergeCell ref="AH12:AH15"/>
    <mergeCell ref="AL12:AL15"/>
    <mergeCell ref="AM12:AM15"/>
    <mergeCell ref="AQ12:AQ15"/>
    <mergeCell ref="N12:N15"/>
    <mergeCell ref="R12:R15"/>
    <mergeCell ref="S12:S15"/>
    <mergeCell ref="W12:W15"/>
    <mergeCell ref="X12:X15"/>
    <mergeCell ref="AB12:AB15"/>
    <mergeCell ref="AQ16:AQ19"/>
    <mergeCell ref="AL7:AL11"/>
    <mergeCell ref="AM7:AM11"/>
    <mergeCell ref="AQ7:AQ11"/>
    <mergeCell ref="AR7:AR11"/>
    <mergeCell ref="A12:A42"/>
    <mergeCell ref="B12:B15"/>
    <mergeCell ref="C12:C15"/>
    <mergeCell ref="H12:H15"/>
    <mergeCell ref="I12:I15"/>
    <mergeCell ref="M12:M15"/>
    <mergeCell ref="W7:W11"/>
    <mergeCell ref="X7:X11"/>
    <mergeCell ref="AB7:AB11"/>
    <mergeCell ref="AC7:AC11"/>
    <mergeCell ref="AG7:AG11"/>
    <mergeCell ref="AH7:AH11"/>
    <mergeCell ref="AR12:AR15"/>
    <mergeCell ref="B16:B19"/>
    <mergeCell ref="C16:C19"/>
    <mergeCell ref="H16:H19"/>
    <mergeCell ref="I16:I19"/>
    <mergeCell ref="M16:M19"/>
    <mergeCell ref="N16:N19"/>
    <mergeCell ref="R16:R19"/>
    <mergeCell ref="A7:A11"/>
    <mergeCell ref="B7:B11"/>
    <mergeCell ref="C7:C11"/>
    <mergeCell ref="H7:H11"/>
    <mergeCell ref="I7:I11"/>
    <mergeCell ref="M7:M11"/>
    <mergeCell ref="N7:N11"/>
    <mergeCell ref="R7:R11"/>
    <mergeCell ref="S7:S11"/>
    <mergeCell ref="Y4:AC4"/>
    <mergeCell ref="AD4:AH4"/>
    <mergeCell ref="AI4:AM4"/>
    <mergeCell ref="AN4:AR4"/>
    <mergeCell ref="B5:D5"/>
    <mergeCell ref="E5:I5"/>
    <mergeCell ref="J5:N5"/>
    <mergeCell ref="O5:S5"/>
    <mergeCell ref="T5:X5"/>
    <mergeCell ref="Y5:AC5"/>
    <mergeCell ref="AD5:AH5"/>
    <mergeCell ref="AI5:AM5"/>
    <mergeCell ref="AN5:AR5"/>
    <mergeCell ref="AD2:AH2"/>
    <mergeCell ref="AI2:AM2"/>
    <mergeCell ref="AN2:AR2"/>
    <mergeCell ref="A3:A5"/>
    <mergeCell ref="B3:D3"/>
    <mergeCell ref="E3:I3"/>
    <mergeCell ref="J3:N3"/>
    <mergeCell ref="O3:S3"/>
    <mergeCell ref="T3:X3"/>
    <mergeCell ref="Y3:AC3"/>
    <mergeCell ref="A2:D2"/>
    <mergeCell ref="E2:I2"/>
    <mergeCell ref="J2:N2"/>
    <mergeCell ref="O2:S2"/>
    <mergeCell ref="T2:X2"/>
    <mergeCell ref="Y2:AC2"/>
    <mergeCell ref="AD3:AH3"/>
    <mergeCell ref="AI3:AM3"/>
    <mergeCell ref="AN3:AR3"/>
    <mergeCell ref="B4:D4"/>
    <mergeCell ref="E4:I4"/>
    <mergeCell ref="J4:N4"/>
    <mergeCell ref="O4:S4"/>
    <mergeCell ref="T4:X4"/>
  </mergeCells>
  <conditionalFormatting sqref="B3:B5">
    <cfRule type="duplicateValues" dxfId="49" priority="41"/>
  </conditionalFormatting>
  <conditionalFormatting sqref="E7:H7 E8:G8 E31:H32 E37:H37 E38:G38 H16 H12 H23 H20 H28:H29 H39 E48 G42 E39:F42 E9:F30 E33:G36 G9:G13">
    <cfRule type="duplicateValues" dxfId="48" priority="50"/>
  </conditionalFormatting>
  <conditionalFormatting sqref="G14">
    <cfRule type="duplicateValues" dxfId="47" priority="19"/>
  </conditionalFormatting>
  <conditionalFormatting sqref="G15">
    <cfRule type="duplicateValues" dxfId="46" priority="18"/>
  </conditionalFormatting>
  <conditionalFormatting sqref="G16:G18">
    <cfRule type="duplicateValues" dxfId="45" priority="17"/>
  </conditionalFormatting>
  <conditionalFormatting sqref="G19:G21">
    <cfRule type="duplicateValues" dxfId="44" priority="16"/>
  </conditionalFormatting>
  <conditionalFormatting sqref="G22:G23">
    <cfRule type="duplicateValues" dxfId="43" priority="15"/>
  </conditionalFormatting>
  <conditionalFormatting sqref="G24:G26">
    <cfRule type="duplicateValues" dxfId="42" priority="14"/>
  </conditionalFormatting>
  <conditionalFormatting sqref="G27">
    <cfRule type="duplicateValues" dxfId="41" priority="13"/>
  </conditionalFormatting>
  <conditionalFormatting sqref="G28:G30">
    <cfRule type="duplicateValues" dxfId="40" priority="12"/>
  </conditionalFormatting>
  <conditionalFormatting sqref="G39:G41">
    <cfRule type="duplicateValues" dxfId="39" priority="11"/>
  </conditionalFormatting>
  <conditionalFormatting sqref="J48">
    <cfRule type="duplicateValues" dxfId="38" priority="42"/>
  </conditionalFormatting>
  <conditionalFormatting sqref="J7:L42">
    <cfRule type="duplicateValues" dxfId="37" priority="49"/>
  </conditionalFormatting>
  <conditionalFormatting sqref="M7 M29 M20 M23 M32 M37 M39">
    <cfRule type="duplicateValues" dxfId="36" priority="40"/>
  </conditionalFormatting>
  <conditionalFormatting sqref="M12">
    <cfRule type="duplicateValues" dxfId="35" priority="39"/>
  </conditionalFormatting>
  <conditionalFormatting sqref="M16">
    <cfRule type="duplicateValues" dxfId="34" priority="38"/>
  </conditionalFormatting>
  <conditionalFormatting sqref="M28">
    <cfRule type="duplicateValues" dxfId="33" priority="8"/>
  </conditionalFormatting>
  <conditionalFormatting sqref="M31">
    <cfRule type="duplicateValues" dxfId="32" priority="7"/>
  </conditionalFormatting>
  <conditionalFormatting sqref="O48 O7:Q42">
    <cfRule type="duplicateValues" dxfId="31" priority="48"/>
  </conditionalFormatting>
  <conditionalFormatting sqref="R7 R28:R29 R20 R23 R32 R37 R39">
    <cfRule type="duplicateValues" dxfId="30" priority="37"/>
  </conditionalFormatting>
  <conditionalFormatting sqref="R12">
    <cfRule type="duplicateValues" dxfId="29" priority="36"/>
  </conditionalFormatting>
  <conditionalFormatting sqref="R16">
    <cfRule type="duplicateValues" dxfId="28" priority="35"/>
  </conditionalFormatting>
  <conditionalFormatting sqref="R31">
    <cfRule type="duplicateValues" dxfId="27" priority="6"/>
  </conditionalFormatting>
  <conditionalFormatting sqref="T48 T7:V42">
    <cfRule type="duplicateValues" dxfId="26" priority="47"/>
  </conditionalFormatting>
  <conditionalFormatting sqref="W7 W28:W29 W20 W23 W32 W37 W39">
    <cfRule type="duplicateValues" dxfId="25" priority="31"/>
  </conditionalFormatting>
  <conditionalFormatting sqref="W12">
    <cfRule type="duplicateValues" dxfId="24" priority="30"/>
  </conditionalFormatting>
  <conditionalFormatting sqref="W16">
    <cfRule type="duplicateValues" dxfId="23" priority="29"/>
  </conditionalFormatting>
  <conditionalFormatting sqref="W31">
    <cfRule type="duplicateValues" dxfId="22" priority="9"/>
  </conditionalFormatting>
  <conditionalFormatting sqref="Y48 Y7:AA42">
    <cfRule type="duplicateValues" dxfId="21" priority="46"/>
  </conditionalFormatting>
  <conditionalFormatting sqref="AB7 AB28:AB29 AB20 AB23 AB31:AB32 AB37 AB39">
    <cfRule type="duplicateValues" dxfId="20" priority="34"/>
  </conditionalFormatting>
  <conditionalFormatting sqref="AB12">
    <cfRule type="duplicateValues" dxfId="19" priority="33"/>
  </conditionalFormatting>
  <conditionalFormatting sqref="AB16">
    <cfRule type="duplicateValues" dxfId="18" priority="32"/>
  </conditionalFormatting>
  <conditionalFormatting sqref="AD48 AD7:AF42">
    <cfRule type="duplicateValues" dxfId="17" priority="45"/>
  </conditionalFormatting>
  <conditionalFormatting sqref="AG7 AG28:AG29 AG20 AG23 AG32 AG37 AG39">
    <cfRule type="duplicateValues" dxfId="16" priority="28"/>
  </conditionalFormatting>
  <conditionalFormatting sqref="AG12">
    <cfRule type="duplicateValues" dxfId="15" priority="27"/>
  </conditionalFormatting>
  <conditionalFormatting sqref="AG16">
    <cfRule type="duplicateValues" dxfId="14" priority="26"/>
  </conditionalFormatting>
  <conditionalFormatting sqref="AG31">
    <cfRule type="duplicateValues" dxfId="13" priority="5"/>
  </conditionalFormatting>
  <conditionalFormatting sqref="AI48 AI7:AK42">
    <cfRule type="duplicateValues" dxfId="12" priority="44"/>
  </conditionalFormatting>
  <conditionalFormatting sqref="AL7 AL29 AL20 AL23 AL32 AL37 AL39">
    <cfRule type="duplicateValues" dxfId="11" priority="25"/>
  </conditionalFormatting>
  <conditionalFormatting sqref="AL12">
    <cfRule type="duplicateValues" dxfId="10" priority="24"/>
  </conditionalFormatting>
  <conditionalFormatting sqref="AL16">
    <cfRule type="duplicateValues" dxfId="9" priority="23"/>
  </conditionalFormatting>
  <conditionalFormatting sqref="AL28">
    <cfRule type="duplicateValues" dxfId="8" priority="4"/>
  </conditionalFormatting>
  <conditionalFormatting sqref="AL31">
    <cfRule type="duplicateValues" dxfId="7" priority="3"/>
  </conditionalFormatting>
  <conditionalFormatting sqref="AN48 AN7:AP42">
    <cfRule type="duplicateValues" dxfId="6" priority="43"/>
  </conditionalFormatting>
  <conditionalFormatting sqref="AQ7 AQ29 AQ20 AQ23 AQ32 AQ37 AQ39">
    <cfRule type="duplicateValues" dxfId="5" priority="22"/>
  </conditionalFormatting>
  <conditionalFormatting sqref="AQ12">
    <cfRule type="duplicateValues" dxfId="4" priority="21"/>
  </conditionalFormatting>
  <conditionalFormatting sqref="AQ16">
    <cfRule type="duplicateValues" dxfId="3" priority="20"/>
  </conditionalFormatting>
  <conditionalFormatting sqref="AQ28">
    <cfRule type="duplicateValues" dxfId="2" priority="2"/>
  </conditionalFormatting>
  <conditionalFormatting sqref="AQ31">
    <cfRule type="duplicateValues" dxfId="1" priority="1"/>
  </conditionalFormatting>
  <conditionalFormatting sqref="AS47:AV47 E43:AR47">
    <cfRule type="duplicateValues" dxfId="0" priority="10"/>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CATEGORIAS</vt:lpstr>
      <vt:lpstr>Papel de Trabajo Dolly</vt:lpstr>
      <vt:lpstr>Papel de Trabajo Diana SIT</vt:lpstr>
      <vt:lpstr>DICCIONARIO DATOS</vt:lpstr>
      <vt:lpstr>Papel de Trabajo Hector</vt:lpstr>
      <vt:lpstr>Papel de Trabajo Sandra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CRISTINA GALINDO</dc:creator>
  <cp:lastModifiedBy>Sandra Milena Bejarano Pinzon</cp:lastModifiedBy>
  <dcterms:created xsi:type="dcterms:W3CDTF">2023-03-21T16:56:47Z</dcterms:created>
  <dcterms:modified xsi:type="dcterms:W3CDTF">2023-07-19T14:22:55Z</dcterms:modified>
</cp:coreProperties>
</file>